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65" yWindow="30" windowWidth="9690" windowHeight="8715" tabRatio="950" activeTab="10"/>
  </bookViews>
  <sheets>
    <sheet name="обложка" sheetId="1" r:id="rId1"/>
    <sheet name="2" sheetId="2" r:id="rId2"/>
    <sheet name="3 Универсал" sheetId="3" r:id="rId3"/>
    <sheet name="4 Авто" sheetId="4" r:id="rId4"/>
    <sheet name="5 Авто М" sheetId="5" r:id="rId5"/>
    <sheet name="6 Авто прох" sheetId="6" r:id="rId6"/>
    <sheet name="7 Мини" sheetId="7" r:id="rId7"/>
    <sheet name="8 Супер Авто угл" sheetId="8" r:id="rId8"/>
    <sheet name="9 Стиль+КВ-У" sheetId="9" r:id="rId9"/>
    <sheet name="10 РБС+рама" sheetId="10" r:id="rId10"/>
    <sheet name="11 RAS+БМН+МК" sheetId="11" r:id="rId11"/>
    <sheet name="12 РБС-300 авто" sheetId="12" r:id="rId12"/>
    <sheet name="13 РБС-500 Авто+монтаж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>
    <definedName name="_xlnm.Print_Titles" localSheetId="15">'16'!$4:$4</definedName>
    <definedName name="_xlnm.Print_Titles" localSheetId="16">'17'!$4:$4</definedName>
    <definedName name="_xlnm.Print_Titles" localSheetId="17">'18'!$4:$4</definedName>
    <definedName name="_xlnm.Print_Titles" localSheetId="2">'3 Универсал'!$4:$4</definedName>
    <definedName name="_xlnm.Print_Titles" localSheetId="5">'6 Авто прох'!$4:$4</definedName>
    <definedName name="_xlnm.Print_Titles" localSheetId="8">'9 Стиль+КВ-У'!$4:$4</definedName>
    <definedName name="_xlnm.Print_Area" localSheetId="9">'10 РБС+рама'!$A$1:$J$53</definedName>
    <definedName name="_xlnm.Print_Area" localSheetId="10">'11 RAS+БМН+МК'!$A$1:$J$48</definedName>
    <definedName name="_xlnm.Print_Area" localSheetId="12">'13 РБС-500 Авто+монтаж'!$A$1:$G$47</definedName>
    <definedName name="_xlnm.Print_Area" localSheetId="14">'15'!$A$1:$F$24</definedName>
    <definedName name="_xlnm.Print_Area" localSheetId="15">'16'!$A$1:$E$36</definedName>
    <definedName name="_xlnm.Print_Area" localSheetId="16">'17'!$A$1:$E$55</definedName>
    <definedName name="_xlnm.Print_Area" localSheetId="18">'19'!$A$1:$L$49</definedName>
    <definedName name="_xlnm.Print_Area" localSheetId="1">'2'!$A$1:$B$40</definedName>
    <definedName name="_xlnm.Print_Area" localSheetId="4">'5 Авто М'!$A$1:$I$55</definedName>
    <definedName name="_xlnm.Print_Area" localSheetId="7">'8 Супер Авто угл'!$A$1:$I$51</definedName>
    <definedName name="_xlnm.Print_Area" localSheetId="8">'9 Стиль+КВ-У'!$A$1:$G$54</definedName>
    <definedName name="_xlnm.Print_Area" localSheetId="0">'обложка'!$A$1:$H$36</definedName>
  </definedNames>
  <calcPr fullCalcOnLoad="1"/>
</workbook>
</file>

<file path=xl/sharedStrings.xml><?xml version="1.0" encoding="utf-8"?>
<sst xmlns="http://schemas.openxmlformats.org/spreadsheetml/2006/main" count="1514" uniqueCount="635">
  <si>
    <t>2.Цены на радиаторы указаны с учетом стоимости:</t>
  </si>
  <si>
    <r>
      <t>Примечание</t>
    </r>
    <r>
      <rPr>
        <sz val="10"/>
        <rFont val="Arial"/>
        <family val="2"/>
      </rPr>
      <t>: 1.Рабочее давление1,6МПа.  Подсоединение 1/2</t>
    </r>
    <r>
      <rPr>
        <sz val="10"/>
        <rFont val="Arial Cyr"/>
        <family val="0"/>
      </rPr>
      <t>"</t>
    </r>
    <r>
      <rPr>
        <sz val="10"/>
        <rFont val="Arial"/>
        <family val="2"/>
      </rPr>
      <t xml:space="preserve"> и 3/4".</t>
    </r>
  </si>
  <si>
    <r>
      <t xml:space="preserve"> </t>
    </r>
    <r>
      <rPr>
        <sz val="10"/>
        <rFont val="Arial"/>
        <family val="2"/>
      </rPr>
      <t>-</t>
    </r>
    <r>
      <rPr>
        <sz val="10"/>
        <rFont val="Arial"/>
        <family val="0"/>
      </rPr>
      <t xml:space="preserve"> монтажного комплекта  (в комплект входит: пробка переходная - 4шт., прокладка - 4шт., заглушка - 1шт., воздухоотводчик - 1шт. )</t>
    </r>
  </si>
  <si>
    <r>
      <t xml:space="preserve"> </t>
    </r>
    <r>
      <rPr>
        <sz val="10"/>
        <rFont val="Arial"/>
        <family val="2"/>
      </rPr>
      <t>-</t>
    </r>
    <r>
      <rPr>
        <sz val="10"/>
        <rFont val="Arial"/>
        <family val="0"/>
      </rPr>
      <t xml:space="preserve"> клапан терморегулятора ( RTD-N 15 прямой, RTD-G 20 прямой ) фирмы "Данфосс",</t>
    </r>
  </si>
  <si>
    <r>
      <t xml:space="preserve"> </t>
    </r>
    <r>
      <rPr>
        <sz val="10"/>
        <rFont val="Arial"/>
        <family val="2"/>
      </rPr>
      <t>-</t>
    </r>
    <r>
      <rPr>
        <sz val="10"/>
        <rFont val="Arial"/>
        <family val="0"/>
      </rPr>
      <t xml:space="preserve"> термостатический элемент 013L3651 фирмы "Данфосс",</t>
    </r>
  </si>
  <si>
    <r>
      <t xml:space="preserve"> </t>
    </r>
    <r>
      <rPr>
        <sz val="10"/>
        <rFont val="Arial"/>
        <family val="2"/>
      </rPr>
      <t>-</t>
    </r>
    <r>
      <rPr>
        <sz val="10"/>
        <rFont val="Arial"/>
        <family val="0"/>
      </rPr>
      <t xml:space="preserve"> обвязки из стальных труб,</t>
    </r>
  </si>
  <si>
    <r>
      <t xml:space="preserve"> </t>
    </r>
    <r>
      <rPr>
        <sz val="10"/>
        <rFont val="Arial"/>
        <family val="2"/>
      </rPr>
      <t>-</t>
    </r>
    <r>
      <rPr>
        <sz val="10"/>
        <rFont val="Arial"/>
        <family val="0"/>
      </rPr>
      <t xml:space="preserve"> кронштейнов для крепления.</t>
    </r>
  </si>
  <si>
    <t xml:space="preserve">Биметаллические секционные радиаторы "Сантехпром-БМ" РБС-500 в сборе с автоматическим терморегулятором и обвязкой из стальных труб </t>
  </si>
  <si>
    <t>Биметаллические секционные радиаторы "Сантехпром-БМ" РБС-300 в сборе с автоматическим терморегулятором и обвязкой из стальных труб</t>
  </si>
  <si>
    <t xml:space="preserve"> мм</t>
  </si>
  <si>
    <t xml:space="preserve">Длина,                     </t>
  </si>
  <si>
    <t>Обозначение</t>
  </si>
  <si>
    <t xml:space="preserve">Для крепления кол-ва секций,               </t>
  </si>
  <si>
    <t xml:space="preserve"> (однотрубная система отопления)</t>
  </si>
  <si>
    <t xml:space="preserve">РБС-500 А1 (зу)                                                </t>
  </si>
  <si>
    <t xml:space="preserve">  (двухтрубная  система отопления)</t>
  </si>
  <si>
    <t xml:space="preserve">РБС-500 А2                                               </t>
  </si>
  <si>
    <t xml:space="preserve">Тепловой поток        </t>
  </si>
  <si>
    <t xml:space="preserve">Цена, руб.              </t>
  </si>
  <si>
    <t xml:space="preserve">Цена, руб.                    </t>
  </si>
  <si>
    <t xml:space="preserve">Цена, руб.                      </t>
  </si>
  <si>
    <t>Ду15, пл.170х170</t>
  </si>
  <si>
    <t>Ду25, пл.600х600</t>
  </si>
  <si>
    <t>Ду32, пл.600х600</t>
  </si>
  <si>
    <t>Ду40, пл.600х600</t>
  </si>
  <si>
    <t>Ду32, пл.300х300</t>
  </si>
  <si>
    <t>Ду40, пл.350х350</t>
  </si>
  <si>
    <t>Узлы стальные водопровода (без фитингов, без средств крепления и муфтовой арматуры)</t>
  </si>
  <si>
    <t>Патрубок оцинкованный с резьбой</t>
  </si>
  <si>
    <t>Патрубок черный с резьбой</t>
  </si>
  <si>
    <t>Узлы стальные отопления, горячего водоснабжения (без фитингов, без средств крепления и муфтовой арматуры)</t>
  </si>
  <si>
    <t>Воздуховоды вентиляционных систем металлические, оцинкованные, фальцевые на ниппельном соединении, круглые,  диаметром Д,мм</t>
  </si>
  <si>
    <t>Цена, руб.,     с НДС</t>
  </si>
  <si>
    <t>Трубы стекло-базальтопластиковые новая концепция высокоэнергоэффективных                               трубопроводов горячего водоснабжения и теплоснабжения и фасонные изделия.</t>
  </si>
  <si>
    <t>Наименование изделия</t>
  </si>
  <si>
    <t>КПВК-15-6,1К</t>
  </si>
  <si>
    <t>3</t>
  </si>
  <si>
    <t>Хомут под пристрелку 
для труб</t>
  </si>
  <si>
    <t>ППЗ - 03  тип 1</t>
  </si>
  <si>
    <t>ППЗ - 03  тип 2</t>
  </si>
  <si>
    <t>ППЗ - 05  тип 1</t>
  </si>
  <si>
    <t>ППЗ - 05  тип 2</t>
  </si>
  <si>
    <t>Отвод Ду 50 с ТЗП</t>
  </si>
  <si>
    <t>Отвод Ду 80 без ТЗП</t>
  </si>
  <si>
    <t>Отвод Ду 80 с ТЗП</t>
  </si>
  <si>
    <t>Отвод Ду 100 без ТЗП</t>
  </si>
  <si>
    <t>КПП - 09</t>
  </si>
  <si>
    <t>ККН - 05</t>
  </si>
  <si>
    <t>ККН - 02 - 1</t>
  </si>
  <si>
    <t>Кронштейн настенный</t>
  </si>
  <si>
    <t>КН - 02</t>
  </si>
  <si>
    <t>КН - 03</t>
  </si>
  <si>
    <t>КН - 04</t>
  </si>
  <si>
    <t>КН - 05</t>
  </si>
  <si>
    <t>КП - 03</t>
  </si>
  <si>
    <t>КПП - 03</t>
  </si>
  <si>
    <t>КПП - 03 - 1</t>
  </si>
  <si>
    <t>Кронштейн - полка</t>
  </si>
  <si>
    <t>КП - 04</t>
  </si>
  <si>
    <t>КП - 05</t>
  </si>
  <si>
    <t>КП - 07</t>
  </si>
  <si>
    <t>КПП - 07 - 1</t>
  </si>
  <si>
    <t>КП - 09</t>
  </si>
  <si>
    <t>Кронштейн ККП - 01</t>
  </si>
  <si>
    <t>Кронштейн ККПД - 03</t>
  </si>
  <si>
    <t>Кронштейн КНД - 01</t>
  </si>
  <si>
    <t>Крючок с ершом для труб</t>
  </si>
  <si>
    <t>без НДС</t>
  </si>
  <si>
    <t>с НДС</t>
  </si>
  <si>
    <t>Цена, руб.</t>
  </si>
  <si>
    <t>концевой (к)</t>
  </si>
  <si>
    <t>проходной (п)</t>
  </si>
  <si>
    <t>У1м</t>
  </si>
  <si>
    <t>У2м</t>
  </si>
  <si>
    <t>У3м</t>
  </si>
  <si>
    <t>У4м</t>
  </si>
  <si>
    <t>У5м</t>
  </si>
  <si>
    <t>У6м</t>
  </si>
  <si>
    <t>У7м</t>
  </si>
  <si>
    <t>У8м</t>
  </si>
  <si>
    <t>У9м</t>
  </si>
  <si>
    <t>У10м</t>
  </si>
  <si>
    <t>У11м</t>
  </si>
  <si>
    <t>У12м</t>
  </si>
  <si>
    <t>У13м</t>
  </si>
  <si>
    <t>КСК 20-0,400 к(п)</t>
  </si>
  <si>
    <t>КСК 20-0,479 к(п)</t>
  </si>
  <si>
    <t>КСК 20-0,563 к(п)</t>
  </si>
  <si>
    <t>КСК 20-0,677 к(п)</t>
  </si>
  <si>
    <t>КСК 20-0,789 к(п)</t>
  </si>
  <si>
    <t>КСК 20-0,902 к(п)</t>
  </si>
  <si>
    <t>КСК 20-1,015 к(п)</t>
  </si>
  <si>
    <t>КСК 20-1,127 к(п)</t>
  </si>
  <si>
    <t>КСК 20-1,240 к(п)</t>
  </si>
  <si>
    <t>КСК 20-0,655 к(п)</t>
  </si>
  <si>
    <t>КСК 20-0,787 к(п)</t>
  </si>
  <si>
    <t>КСК 20-0,918 к(п)</t>
  </si>
  <si>
    <t>КСК 20-1,838 КА</t>
  </si>
  <si>
    <t>КСК 20-1,961 КА</t>
  </si>
  <si>
    <t>КСК 20-2,083 КА</t>
  </si>
  <si>
    <t>ППЗ - 07  тип 1</t>
  </si>
  <si>
    <t>ППЗ - 07  тип 2</t>
  </si>
  <si>
    <t>ППЗ - 09  тип 1</t>
  </si>
  <si>
    <t>ППЗ - 09  тип 2</t>
  </si>
  <si>
    <t>П-ХЗ  тип 1</t>
  </si>
  <si>
    <t>П-ХЗ  тип 2</t>
  </si>
  <si>
    <t>КПП - 07</t>
  </si>
  <si>
    <t>КПВК-15-4,6К</t>
  </si>
  <si>
    <t>КПВК-15-7,5К</t>
  </si>
  <si>
    <t>КПВК-15-9,5К</t>
  </si>
  <si>
    <t>КПВК-15-11,0К</t>
  </si>
  <si>
    <t>КПВК-15-13,5К</t>
  </si>
  <si>
    <t>КСК 20-0,850 КА</t>
  </si>
  <si>
    <t>КСК 20-1,000 КА</t>
  </si>
  <si>
    <t>КСК 20-1,226 КА</t>
  </si>
  <si>
    <t>КСК 20-1,348 КА</t>
  </si>
  <si>
    <t>КСК 20-1,471 КА</t>
  </si>
  <si>
    <t>КСК 20-1,593 КА</t>
  </si>
  <si>
    <t>КСК 20-1,716 КА</t>
  </si>
  <si>
    <t>Высота х 
глубина х 
длина</t>
  </si>
  <si>
    <t>РБС-500</t>
  </si>
  <si>
    <t>Средства крепления.</t>
  </si>
  <si>
    <t>Отвод Ду 50 без ТЗП</t>
  </si>
  <si>
    <t>КСК 20-2,206 КА</t>
  </si>
  <si>
    <t>КСК 20-2,328 КА</t>
  </si>
  <si>
    <t>КСК 20-2,451 КА</t>
  </si>
  <si>
    <t>КСК 20-2,574 КА</t>
  </si>
  <si>
    <t>КСК 20-2,696 КА</t>
  </si>
  <si>
    <t>КСК 20-2,819 КА</t>
  </si>
  <si>
    <t>КСК 20-2,941 КА</t>
  </si>
  <si>
    <t>Диаметр Ду, мм</t>
  </si>
  <si>
    <t>КСК 20-0,479 КА</t>
  </si>
  <si>
    <t>КСК 20-0,655 КА</t>
  </si>
  <si>
    <t>КСК 20-0,787 КА</t>
  </si>
  <si>
    <t>КСК 20-0,918 КА</t>
  </si>
  <si>
    <t>КСК 20-1,049 КА</t>
  </si>
  <si>
    <t>КСК 20-1,180 КА</t>
  </si>
  <si>
    <t>КСК 20-1,311 КА</t>
  </si>
  <si>
    <t>КСК 20-1,442 КА</t>
  </si>
  <si>
    <t>КСК 20-1,573 КА</t>
  </si>
  <si>
    <t>КСК 20-1,704 КА</t>
  </si>
  <si>
    <t>Ед. изм.</t>
  </si>
  <si>
    <t>Длина кожуха</t>
  </si>
  <si>
    <t>Тепловой поток</t>
  </si>
  <si>
    <t>КПНК 20-1,140 к</t>
  </si>
  <si>
    <t>КПНК 20-1,650 к</t>
  </si>
  <si>
    <t>Наименование</t>
  </si>
  <si>
    <t>руб.</t>
  </si>
  <si>
    <t>шт.</t>
  </si>
  <si>
    <t>мм</t>
  </si>
  <si>
    <t>кВт</t>
  </si>
  <si>
    <t>9</t>
  </si>
  <si>
    <t>РБС-300</t>
  </si>
  <si>
    <t>Высота х
глубина х
длина</t>
  </si>
  <si>
    <t>Цена
без НДС</t>
  </si>
  <si>
    <t>Цена 
с НДС</t>
  </si>
  <si>
    <t>КСК 20-0,700 к(п)</t>
  </si>
  <si>
    <t>КСК 20-0,850 к(п)</t>
  </si>
  <si>
    <t>КСК 20-1,000 к(п)</t>
  </si>
  <si>
    <t>КСК 20-1,226 к(п)</t>
  </si>
  <si>
    <t>КСК 20-1,348 к(п)</t>
  </si>
  <si>
    <t>КСК 20-1,471 к(п)</t>
  </si>
  <si>
    <t>КСК 20-1,593 к(п)</t>
  </si>
  <si>
    <t>КСК 20-1,716 к(п)</t>
  </si>
  <si>
    <t>КСК 20-1,838 к(п)</t>
  </si>
  <si>
    <t>КСК 20-1,961 к(п)</t>
  </si>
  <si>
    <t>КСК 20-2,083 к(п)</t>
  </si>
  <si>
    <t>КСК 20-2,206 к(п)</t>
  </si>
  <si>
    <t>КСК 20-2,328 к(п)</t>
  </si>
  <si>
    <t>КСК 20-2,451 к(п)</t>
  </si>
  <si>
    <t>КСК 20-2,574 к(п)</t>
  </si>
  <si>
    <t>КСК 20-2,696 к(п)</t>
  </si>
  <si>
    <t>КСК 20-2,819 к(п)</t>
  </si>
  <si>
    <t>КСК 20-2,941 к(п)</t>
  </si>
  <si>
    <t>КСК 20-0,400 КА</t>
  </si>
  <si>
    <t>Ед.
изм.</t>
  </si>
  <si>
    <t>У 5</t>
  </si>
  <si>
    <t>У 6</t>
  </si>
  <si>
    <t>У 7</t>
  </si>
  <si>
    <t>У 8</t>
  </si>
  <si>
    <t>У 9</t>
  </si>
  <si>
    <t>У 10</t>
  </si>
  <si>
    <t>У 11</t>
  </si>
  <si>
    <t>У 12</t>
  </si>
  <si>
    <t>У 13</t>
  </si>
  <si>
    <t>У 14</t>
  </si>
  <si>
    <t>У 15</t>
  </si>
  <si>
    <t>У 16</t>
  </si>
  <si>
    <t>У 17</t>
  </si>
  <si>
    <t>У 18</t>
  </si>
  <si>
    <t>У 19</t>
  </si>
  <si>
    <t>У 20</t>
  </si>
  <si>
    <t>У 21</t>
  </si>
  <si>
    <t>У 22</t>
  </si>
  <si>
    <t>У 23</t>
  </si>
  <si>
    <t>У 24</t>
  </si>
  <si>
    <t>У 25</t>
  </si>
  <si>
    <t>У 26</t>
  </si>
  <si>
    <t>У 27</t>
  </si>
  <si>
    <t>У 28</t>
  </si>
  <si>
    <t>У 14а</t>
  </si>
  <si>
    <t>У 15а</t>
  </si>
  <si>
    <t>У 16а</t>
  </si>
  <si>
    <t>КПНК 20-0,650 к</t>
  </si>
  <si>
    <t>"Универсал ТБ-А"</t>
  </si>
  <si>
    <t>"Универсал ТБ-А-С"</t>
  </si>
  <si>
    <t>Тройник Ду 50 без ТЗП</t>
  </si>
  <si>
    <t>Тройник Ду 80 без ТЗП</t>
  </si>
  <si>
    <t>Тройник Ду 80 с ТЗП</t>
  </si>
  <si>
    <t>Тройник Ду 100 без ТЗП</t>
  </si>
  <si>
    <t>Тройник Ду 150 с ТЗП</t>
  </si>
  <si>
    <t>Тройник Ду 150 без ТЗП</t>
  </si>
  <si>
    <t>Тройник Ду 100 с ТЗП</t>
  </si>
  <si>
    <t>КПНК 20-2,100 к</t>
  </si>
  <si>
    <t>КПНК 20-2,550 к</t>
  </si>
  <si>
    <t>КПНК 20-2,650 к</t>
  </si>
  <si>
    <t>КПНК 20-1,140 п</t>
  </si>
  <si>
    <t>5</t>
  </si>
  <si>
    <t>7</t>
  </si>
  <si>
    <t>КПНК 20-1,650 п</t>
  </si>
  <si>
    <t>КПНК 20-2,100 п</t>
  </si>
  <si>
    <t>КПНК 20-2,550 п</t>
  </si>
  <si>
    <t>КПНК 20-2,650 п</t>
  </si>
  <si>
    <t>п.м.</t>
  </si>
  <si>
    <t>Воздуховоды вентиляционных систем металлические, оцинкованные, фальцевые прямоугольные на шине периметром Р,мм</t>
  </si>
  <si>
    <t xml:space="preserve"> Р до 1000 мм</t>
  </si>
  <si>
    <t xml:space="preserve"> Р до 2400 мм</t>
  </si>
  <si>
    <t xml:space="preserve"> Р до 4000 мм</t>
  </si>
  <si>
    <t>Опора подвижная ОПП-3</t>
  </si>
  <si>
    <t>219-273</t>
  </si>
  <si>
    <t>325-426</t>
  </si>
  <si>
    <t>Гильза ГРСС-1</t>
  </si>
  <si>
    <t>Гильза ГРСС-2</t>
  </si>
  <si>
    <t>Гильза ОГР-1</t>
  </si>
  <si>
    <t>Радиостойка РС-1</t>
  </si>
  <si>
    <t>Металлоконструкции</t>
  </si>
  <si>
    <t>Подвес-полка замкнутый</t>
  </si>
  <si>
    <t>Подвес с замкнутым хомутом</t>
  </si>
  <si>
    <t>Кронштейн консольный настенный</t>
  </si>
  <si>
    <t>ККН - 02</t>
  </si>
  <si>
    <t>ККН - 03</t>
  </si>
  <si>
    <t>ККН - 04</t>
  </si>
  <si>
    <t>№ п/п</t>
  </si>
  <si>
    <t>Стр.</t>
  </si>
  <si>
    <r>
      <t>Тепловой поток Q</t>
    </r>
    <r>
      <rPr>
        <vertAlign val="subscript"/>
        <sz val="11"/>
        <rFont val="Arial"/>
        <family val="2"/>
      </rPr>
      <t>ну</t>
    </r>
  </si>
  <si>
    <t>Отвод Ду 100 с ТЗП</t>
  </si>
  <si>
    <t>Отвод Ду 150 без ТЗП</t>
  </si>
  <si>
    <t>Отвод Ду 150 с ТЗП</t>
  </si>
  <si>
    <t>Тройник Ду 50 с ТЗП</t>
  </si>
  <si>
    <t>www.santexprom.ru</t>
  </si>
  <si>
    <t xml:space="preserve">Хомут ХСТ для крепления 
трубопроводов </t>
  </si>
  <si>
    <t>Прокладка паранитовая</t>
  </si>
  <si>
    <t>Хомут под кирпич 
 для труб</t>
  </si>
  <si>
    <t>Конвекторы</t>
  </si>
  <si>
    <t>КСК 20-1,835 КА</t>
  </si>
  <si>
    <t>КСК 20-1,966 КА</t>
  </si>
  <si>
    <t>КСК 20-0,700 КА</t>
  </si>
  <si>
    <t>однотрубная 
система</t>
  </si>
  <si>
    <t>двухтрубная система</t>
  </si>
  <si>
    <t>Щиты для неподвижных опор</t>
  </si>
  <si>
    <t>КСК 20-1,049 к(п)</t>
  </si>
  <si>
    <t>КСК 20-1,180 к(п)</t>
  </si>
  <si>
    <t>КСК 20-1,311 к(п)</t>
  </si>
  <si>
    <t>КСК 20-1,442 к(п)</t>
  </si>
  <si>
    <t>КСК 20-1,573 к(п)</t>
  </si>
  <si>
    <t>КСК 20-1,704 к(п)</t>
  </si>
  <si>
    <t>КСК 20-1,835 к(п)</t>
  </si>
  <si>
    <t>КСК 20-1,966 к(п)</t>
  </si>
  <si>
    <t>Бак БР-1</t>
  </si>
  <si>
    <t>Бак расширительный  РМ-2191 (V=1,5 м3)</t>
  </si>
  <si>
    <t>Бак расширительный  (по чертежам заказчика)</t>
  </si>
  <si>
    <t>Цена договорная</t>
  </si>
  <si>
    <t>6</t>
  </si>
  <si>
    <t>8</t>
  </si>
  <si>
    <t>Кол-во
 секций</t>
  </si>
  <si>
    <t>шт</t>
  </si>
  <si>
    <t>30,45,60</t>
  </si>
  <si>
    <t>Градус</t>
  </si>
  <si>
    <t>Д до 200 мм</t>
  </si>
  <si>
    <t>Д до 450 мм</t>
  </si>
  <si>
    <t>Д до 800 мм</t>
  </si>
  <si>
    <t>Д до 1250 мм</t>
  </si>
  <si>
    <t>Длина трубы, м</t>
  </si>
  <si>
    <t>6,0 /    1,0 м</t>
  </si>
  <si>
    <t>6,0 /         1,0 м</t>
  </si>
  <si>
    <t>КПНК 20-0,650 п</t>
  </si>
  <si>
    <t>Обозначение конвектора / монтажный №</t>
  </si>
  <si>
    <t>159 (Ду 150)</t>
  </si>
  <si>
    <t>Опора ОП-1</t>
  </si>
  <si>
    <t>Пластина ПЛ -1</t>
  </si>
  <si>
    <t>кмпл.</t>
  </si>
  <si>
    <t>Обозначение конвектора</t>
  </si>
  <si>
    <t>У 1</t>
  </si>
  <si>
    <t>У 2</t>
  </si>
  <si>
    <t>У 3</t>
  </si>
  <si>
    <t>У 4</t>
  </si>
  <si>
    <t>ТЗП - пенополиуретановая оболочка толщиной 30 - 40 мм, в стеклопластиковой наружной оболочке толщиной 1,5 мм. В основном для бесканальной прокладки трубопроводов с температурой воды до 115 С, рабочим давлением до 1,6 Мпа.</t>
  </si>
  <si>
    <t>РБС-500НА</t>
  </si>
  <si>
    <t>РБС-300НА</t>
  </si>
  <si>
    <t>КСК 20-1,353 к(п)</t>
  </si>
  <si>
    <t>КСК 20-1,465 к(п)</t>
  </si>
  <si>
    <t>КСК 20-1,578 к(п)</t>
  </si>
  <si>
    <t>КСК 20-1,690 к(п)</t>
  </si>
  <si>
    <t>Трубная заготовка,воздуховоды,мусоропровод</t>
  </si>
  <si>
    <t>Отопительные конвекторы серии "Универсал"</t>
  </si>
  <si>
    <t>Конвектор настенный "Универсал ТБ-А" для одно-двухтрубных систем отопления</t>
  </si>
  <si>
    <t>Конвектор настенный "Универсал ТБ-А-С" для одно-двухтрубных систем отопления</t>
  </si>
  <si>
    <t>Отопительные конвекторы для однотрубных и двухтрубных систем отопления</t>
  </si>
  <si>
    <t>Алюминиевый секционный радиатор "Santekhprom-RAS" RAS-500</t>
  </si>
  <si>
    <t>Кол-во секций</t>
  </si>
  <si>
    <t>578х80х242</t>
  </si>
  <si>
    <t>578х80х323</t>
  </si>
  <si>
    <t>578х80х404</t>
  </si>
  <si>
    <t>578х80х485</t>
  </si>
  <si>
    <t>578х80х566</t>
  </si>
  <si>
    <t>578х80х647</t>
  </si>
  <si>
    <t>578х80х728</t>
  </si>
  <si>
    <t>578х80х809</t>
  </si>
  <si>
    <t>578х80х890</t>
  </si>
  <si>
    <t>578х80х971</t>
  </si>
  <si>
    <t>578х80х1052</t>
  </si>
  <si>
    <t>578х80х1132</t>
  </si>
  <si>
    <t>578х80х1213</t>
  </si>
  <si>
    <t>378х80х242</t>
  </si>
  <si>
    <t>378х80х323</t>
  </si>
  <si>
    <t>378х80х404</t>
  </si>
  <si>
    <t>378х80х485</t>
  </si>
  <si>
    <t>378х80х566</t>
  </si>
  <si>
    <t>378х80х647</t>
  </si>
  <si>
    <t>378х80х728</t>
  </si>
  <si>
    <t>378х80х809</t>
  </si>
  <si>
    <t>378х80х890</t>
  </si>
  <si>
    <t>378х80х971</t>
  </si>
  <si>
    <t>378х80х1052</t>
  </si>
  <si>
    <t>378х80х1132</t>
  </si>
  <si>
    <t>378х80х1213</t>
  </si>
  <si>
    <r>
      <t>Монтажный комплект 1/2</t>
    </r>
    <r>
      <rPr>
        <u val="single"/>
        <sz val="10"/>
        <rFont val="Arial"/>
        <family val="2"/>
      </rPr>
      <t>"</t>
    </r>
    <r>
      <rPr>
        <i/>
        <u val="single"/>
        <sz val="10"/>
        <rFont val="Arial Cyr"/>
        <family val="0"/>
      </rPr>
      <t>(стандартный)</t>
    </r>
    <r>
      <rPr>
        <i/>
        <sz val="11"/>
        <rFont val="Arial Cyr"/>
        <family val="0"/>
      </rPr>
      <t>:</t>
    </r>
    <r>
      <rPr>
        <sz val="11"/>
        <rFont val="Arial Cyr"/>
        <family val="2"/>
      </rPr>
      <t xml:space="preserve"> </t>
    </r>
    <r>
      <rPr>
        <sz val="10"/>
        <rFont val="Arial Cyr"/>
        <family val="0"/>
      </rPr>
      <t>Пробка для радиатора -1шт., переходник с прокладкой для радиатора - 4шт., воздухоотводчик - 1шт., кронштейн - 2шт., дюбель-2шт.</t>
    </r>
  </si>
  <si>
    <t>Монтажный комплект к биметаллическому секционному радиатору                                                                          "Сантехпром БМ" РБС-300, РБС-500</t>
  </si>
  <si>
    <t>Наименование продукции</t>
  </si>
  <si>
    <t xml:space="preserve">Кронштейн напольный для БМР </t>
  </si>
  <si>
    <t>Цена, руб.                      без НДС</t>
  </si>
  <si>
    <t>Цена, руб.                      с НДС</t>
  </si>
  <si>
    <t>Размер, мм</t>
  </si>
  <si>
    <t>Ду15, L = 100</t>
  </si>
  <si>
    <t>Ду20, L = 100</t>
  </si>
  <si>
    <t>Ду25, L = 100</t>
  </si>
  <si>
    <t>Ду32, L = 100</t>
  </si>
  <si>
    <t>Ду40, L = 100</t>
  </si>
  <si>
    <t>Ду50, L = 200</t>
  </si>
  <si>
    <t>Ду50, L = 100</t>
  </si>
  <si>
    <t>Трубная заготовка</t>
  </si>
  <si>
    <t>Ду25</t>
  </si>
  <si>
    <t>Ду15</t>
  </si>
  <si>
    <t>Ду20</t>
  </si>
  <si>
    <t>Ду32</t>
  </si>
  <si>
    <t>Ду40</t>
  </si>
  <si>
    <t>Ду50</t>
  </si>
  <si>
    <t>Ду65</t>
  </si>
  <si>
    <t>Ду80</t>
  </si>
  <si>
    <t>Ду100</t>
  </si>
  <si>
    <t>Ду125</t>
  </si>
  <si>
    <t xml:space="preserve">Отвод оцинкованный </t>
  </si>
  <si>
    <t xml:space="preserve">Отвод черный </t>
  </si>
  <si>
    <t>Размер,
 мм</t>
  </si>
  <si>
    <r>
      <t>м</t>
    </r>
    <r>
      <rPr>
        <sz val="12"/>
        <rFont val="Arial"/>
        <family val="2"/>
      </rPr>
      <t>²</t>
    </r>
  </si>
  <si>
    <t>№  п/п</t>
  </si>
  <si>
    <t>Ствол мусоропровода из нержавеющей стали типа "Сантехпром"</t>
  </si>
  <si>
    <t>СТ-1, D=432мм, L=2910мм</t>
  </si>
  <si>
    <t>СТ-2, D=432мм, L=2800мм</t>
  </si>
  <si>
    <t>СТ-3, D=432мм, L=1166мм</t>
  </si>
  <si>
    <t>Мусоропровод</t>
  </si>
  <si>
    <t>D=432мм</t>
  </si>
  <si>
    <t>пм</t>
  </si>
  <si>
    <t>Муфта соединительная</t>
  </si>
  <si>
    <t>Опоры скользящие типа ОПП-3</t>
  </si>
  <si>
    <t>Стойки для  хомутов №6а, №10а.</t>
  </si>
  <si>
    <t>Хомут для крепления труб ПВХ №6а</t>
  </si>
  <si>
    <t>Хомут для крепления труб ПВХ №10а</t>
  </si>
  <si>
    <t>Н=150 мм</t>
  </si>
  <si>
    <t>Н=200 мм</t>
  </si>
  <si>
    <t>Н=250 мм</t>
  </si>
  <si>
    <t>Н=300 мм</t>
  </si>
  <si>
    <t>Н=350 мм</t>
  </si>
  <si>
    <t>Цена, руб., без НДС</t>
  </si>
  <si>
    <t>Цена, руб., с НДС</t>
  </si>
  <si>
    <t>4</t>
  </si>
  <si>
    <t>Радиаторы секционные</t>
  </si>
  <si>
    <t>Тарифы на транспортные услуги</t>
  </si>
  <si>
    <t>Ед.изм.</t>
  </si>
  <si>
    <t>машино-смена</t>
  </si>
  <si>
    <t>ЗИЛ бортовой, 6т</t>
  </si>
  <si>
    <t>Бочка цилиндрическая 200 л (б/у)</t>
  </si>
  <si>
    <t>Цена без НДС</t>
  </si>
  <si>
    <t>Цена с НДС</t>
  </si>
  <si>
    <t xml:space="preserve">Цена с НДС                           </t>
  </si>
  <si>
    <t>Диаметр, Дн
 мм</t>
  </si>
  <si>
    <t>Стоимость, руб.</t>
  </si>
  <si>
    <r>
      <t>*</t>
    </r>
    <r>
      <rPr>
        <sz val="10"/>
        <color indexed="8"/>
        <rFont val="Arial"/>
        <family val="2"/>
      </rPr>
      <t xml:space="preserve">Труба Ду 50 </t>
    </r>
    <r>
      <rPr>
        <b/>
        <sz val="10"/>
        <color indexed="8"/>
        <rFont val="Arial"/>
        <family val="2"/>
      </rPr>
      <t>без ТЗП</t>
    </r>
    <r>
      <rPr>
        <sz val="10"/>
        <color indexed="8"/>
        <rFont val="Arial"/>
        <family val="2"/>
      </rPr>
      <t xml:space="preserve">                                 ТУ 2296-012-03989804</t>
    </r>
  </si>
  <si>
    <r>
      <t>*</t>
    </r>
    <r>
      <rPr>
        <sz val="10"/>
        <color indexed="8"/>
        <rFont val="Arial"/>
        <family val="2"/>
      </rPr>
      <t xml:space="preserve">Труба Ду 50 </t>
    </r>
    <r>
      <rPr>
        <b/>
        <sz val="10"/>
        <color indexed="8"/>
        <rFont val="Arial"/>
        <family val="2"/>
      </rPr>
      <t xml:space="preserve">с ТЗП
</t>
    </r>
    <r>
      <rPr>
        <sz val="10"/>
        <color indexed="8"/>
        <rFont val="Arial"/>
        <family val="2"/>
      </rPr>
      <t>ТУ 2296-014-03989804-2003</t>
    </r>
  </si>
  <si>
    <r>
      <t xml:space="preserve">Труба Ду 80 </t>
    </r>
    <r>
      <rPr>
        <b/>
        <sz val="10"/>
        <color indexed="8"/>
        <rFont val="Arial"/>
        <family val="2"/>
      </rPr>
      <t>без ТЗП</t>
    </r>
    <r>
      <rPr>
        <sz val="10"/>
        <color indexed="8"/>
        <rFont val="Arial"/>
        <family val="2"/>
      </rPr>
      <t xml:space="preserve">                                 ТУ 2296-012-03989804-2003</t>
    </r>
  </si>
  <si>
    <r>
      <t xml:space="preserve">Труба Ду 80 </t>
    </r>
    <r>
      <rPr>
        <b/>
        <sz val="10"/>
        <color indexed="8"/>
        <rFont val="Arial"/>
        <family val="2"/>
      </rPr>
      <t>с ТЗП</t>
    </r>
    <r>
      <rPr>
        <sz val="10"/>
        <color indexed="8"/>
        <rFont val="Arial"/>
        <family val="2"/>
      </rPr>
      <t xml:space="preserve">                                 ТУ 2296-014-03989804-2003</t>
    </r>
  </si>
  <si>
    <r>
      <t>*</t>
    </r>
    <r>
      <rPr>
        <sz val="10"/>
        <color indexed="8"/>
        <rFont val="Arial"/>
        <family val="2"/>
      </rPr>
      <t xml:space="preserve">Труба Ду100 </t>
    </r>
    <r>
      <rPr>
        <b/>
        <sz val="10"/>
        <color indexed="8"/>
        <rFont val="Arial"/>
        <family val="2"/>
      </rPr>
      <t>без ТЗП</t>
    </r>
    <r>
      <rPr>
        <sz val="10"/>
        <color indexed="8"/>
        <rFont val="Arial"/>
        <family val="2"/>
      </rPr>
      <t xml:space="preserve">                                 ТУ 2296-012-03989804</t>
    </r>
  </si>
  <si>
    <r>
      <t>*</t>
    </r>
    <r>
      <rPr>
        <sz val="10"/>
        <color indexed="8"/>
        <rFont val="Arial"/>
        <family val="2"/>
      </rPr>
      <t xml:space="preserve">Труба Ду100 </t>
    </r>
    <r>
      <rPr>
        <b/>
        <sz val="10"/>
        <color indexed="8"/>
        <rFont val="Arial"/>
        <family val="2"/>
      </rPr>
      <t>с ТЗП</t>
    </r>
    <r>
      <rPr>
        <sz val="10"/>
        <color indexed="8"/>
        <rFont val="Arial"/>
        <family val="2"/>
      </rPr>
      <t xml:space="preserve">                                 ТУ 2296-014-03989804-2003</t>
    </r>
  </si>
  <si>
    <r>
      <t xml:space="preserve">Труба Ду150 </t>
    </r>
    <r>
      <rPr>
        <b/>
        <sz val="10"/>
        <color indexed="8"/>
        <rFont val="Arial"/>
        <family val="2"/>
      </rPr>
      <t>без ТЗП</t>
    </r>
    <r>
      <rPr>
        <sz val="10"/>
        <color indexed="8"/>
        <rFont val="Arial"/>
        <family val="2"/>
      </rPr>
      <t xml:space="preserve">                                 ТУ 2296-012-03989804-2003</t>
    </r>
  </si>
  <si>
    <r>
      <t xml:space="preserve">Труба Ду150 </t>
    </r>
    <r>
      <rPr>
        <b/>
        <sz val="10"/>
        <color indexed="8"/>
        <rFont val="Arial"/>
        <family val="2"/>
      </rPr>
      <t>с ТЗП</t>
    </r>
    <r>
      <rPr>
        <sz val="10"/>
        <color indexed="8"/>
        <rFont val="Arial"/>
        <family val="2"/>
      </rPr>
      <t xml:space="preserve">                                 ТУ 2296-014-03989804-2003</t>
    </r>
  </si>
  <si>
    <t>Кронштейн  для БМР (настенный)</t>
  </si>
  <si>
    <t>578х80х442</t>
  </si>
  <si>
    <t>578х80х523</t>
  </si>
  <si>
    <t>578х80х604</t>
  </si>
  <si>
    <t>578х80х685</t>
  </si>
  <si>
    <t>578х80х766</t>
  </si>
  <si>
    <t>578х80х847</t>
  </si>
  <si>
    <t>578х80х928</t>
  </si>
  <si>
    <t>578х80х1009</t>
  </si>
  <si>
    <t>578х80х1090</t>
  </si>
  <si>
    <t>578х80х1171</t>
  </si>
  <si>
    <t>578х80х1252</t>
  </si>
  <si>
    <t>578х80х1332</t>
  </si>
  <si>
    <t>578х80х1413</t>
  </si>
  <si>
    <r>
      <t xml:space="preserve">Тепловой                      поток,  </t>
    </r>
    <r>
      <rPr>
        <sz val="11"/>
        <rFont val="Arial"/>
        <family val="2"/>
      </rPr>
      <t>Q</t>
    </r>
    <r>
      <rPr>
        <sz val="8"/>
        <rFont val="Arial"/>
        <family val="2"/>
      </rPr>
      <t>ну</t>
    </r>
  </si>
  <si>
    <t>Цена                  без НДС</t>
  </si>
  <si>
    <t>Цена                   с НДС</t>
  </si>
  <si>
    <t>Обозначение конвектора/ монтажный номер</t>
  </si>
  <si>
    <t>Биметаллические секционные радиаторы "Сантехпром БМ" РБС-500, РБС-300</t>
  </si>
  <si>
    <t>Ед.                   изм.</t>
  </si>
  <si>
    <t>Емкость кубическая 1000 л (пластик, деревянный поддон, металлическая обрешотка, сверху горловина, снизу кран).</t>
  </si>
  <si>
    <t xml:space="preserve">Конвектор напольный высокий с кожухом КВ - У.                                                                                                             </t>
  </si>
  <si>
    <t>Воздуховоды из оцинкованной стали</t>
  </si>
  <si>
    <t>Биметаллические секционные радиаторы "Сантехпром-БМН Авто"                                                  РБС-500НА, РБС-300НА</t>
  </si>
  <si>
    <t>Клапан терморегулятора RTD-N 15 013L3704</t>
  </si>
  <si>
    <t>Клапан терморегулятора RTD-G 20 013L3746</t>
  </si>
  <si>
    <t>Термостатический элемент 013L3651</t>
  </si>
  <si>
    <t>КСК 20-0,400 ПА (зу)</t>
  </si>
  <si>
    <t>КСК 20-0,479 ПА (зу)</t>
  </si>
  <si>
    <t>КСК 20-0,655 ПА (зу)</t>
  </si>
  <si>
    <t>КСК 20-0,787 ПА (зу)</t>
  </si>
  <si>
    <t>КСК 20-0,918 ПА (зу)</t>
  </si>
  <si>
    <t>КСК 20-1,049 ПА (зу)</t>
  </si>
  <si>
    <t>КСК 20-1,180 ПА (зу)</t>
  </si>
  <si>
    <t>КСК 20-1,311 ПА (зу)</t>
  </si>
  <si>
    <t>КСК 20-1,442 ПА (зу)</t>
  </si>
  <si>
    <t>КСК 20-1,573 ПА (зу)</t>
  </si>
  <si>
    <t>КСК 20-1,704 ПА (зу)</t>
  </si>
  <si>
    <t>КСК 20-1,835 ПА (зу)</t>
  </si>
  <si>
    <t>КСК 20-1,966 ПА (зу)</t>
  </si>
  <si>
    <t>КСК 20-0,700 ПА (зу)</t>
  </si>
  <si>
    <t>КСК 20-0,850 ПА (зу)</t>
  </si>
  <si>
    <t>КСК 20-1,000 ПА (зу)</t>
  </si>
  <si>
    <t>КСК 20-1,226 ПА (зу)</t>
  </si>
  <si>
    <t>КСК 20-1,348 ПА (зу)</t>
  </si>
  <si>
    <t>КСК 20-1,471 ПА (зу)</t>
  </si>
  <si>
    <t>КСК 20-1,593 ПА (зу)</t>
  </si>
  <si>
    <t>КСК 20-1,716 ПА (зу)</t>
  </si>
  <si>
    <t>КСК 20-1,838 ПА (зу)</t>
  </si>
  <si>
    <t>КСК 20-1,961 ПА (зу)</t>
  </si>
  <si>
    <t>КСК 20-2,083 ПА (зу)</t>
  </si>
  <si>
    <t>КСК 20-2,206 ПА (зу)</t>
  </si>
  <si>
    <t>КСК 20-2,328 ПА (зу)</t>
  </si>
  <si>
    <t>КСК 20-2,451 ПА (зу)</t>
  </si>
  <si>
    <t>КСК 20-2,574 ПА (зу)</t>
  </si>
  <si>
    <t>КСК 20-2,696 ПА (зу)</t>
  </si>
  <si>
    <t>КСК 20-2,819 ПА (зу)</t>
  </si>
  <si>
    <t>КСК 20-2,941 ПА (зу)</t>
  </si>
  <si>
    <t>Конвектор настенный "Сантехпром Авто С" проходной с замыкающим участком</t>
  </si>
  <si>
    <t>Кольцо-прокладка уплотнительное для БМР</t>
  </si>
  <si>
    <t>Ниппель для БМР</t>
  </si>
  <si>
    <t>Кран Маевского для радиаторв с заглушкой 15мм</t>
  </si>
  <si>
    <t>Комплектующие к радиаторам</t>
  </si>
  <si>
    <t>Биметаллический "Сантехпром-БМН Авто"  с нижним подключением</t>
  </si>
  <si>
    <t>Узлы стальные отопления и водопровода из ВГП и эл/сварных труб</t>
  </si>
  <si>
    <t xml:space="preserve">Патрубки с резьбой из ВГП труб    </t>
  </si>
  <si>
    <t>Отводы гнутые из ВГП труб</t>
  </si>
  <si>
    <t>Воздуховоды фальцевые из оцинкованной стали</t>
  </si>
  <si>
    <t>Стволы мусоропровода</t>
  </si>
  <si>
    <t>Опоры скользящие ОПП-3</t>
  </si>
  <si>
    <t xml:space="preserve">Средства крепления         </t>
  </si>
  <si>
    <t>Трубы стекло-базальтопластиковые</t>
  </si>
  <si>
    <t>Конвектор настенный "Сантехпром Авто" проходной с замыкающим участком</t>
  </si>
  <si>
    <t xml:space="preserve">Радиаторы биметаллические "Сантехпром БМ" РБС-300, РБС-500 </t>
  </si>
  <si>
    <t>Радиаторы биметаллические РБС-500 в сборе с автоматическим терморегулятором и обвязкой из стальных труб</t>
  </si>
  <si>
    <t xml:space="preserve">Конвектор напольный "Сантехпром Стиль" </t>
  </si>
  <si>
    <t>2.Радиаторы "Сантехпром-БМН Авто" изготавливаются под заказ. Срок изготовления заказа в течение 20-ти дней после оплаты.</t>
  </si>
  <si>
    <t>ЗИЛ с п/прицепом, бортовой, 10т.</t>
  </si>
  <si>
    <t>МАЗ с п/прицепом, бортовой, 20т.</t>
  </si>
  <si>
    <t>Фургон цельнометаллический "ГАЗЕЛЬ" ГАЗ-2752, 1,5т.,                "Hyundai Porter" фургон, 0,8т.</t>
  </si>
  <si>
    <t>Стоимость 1-й машиносмены                        (при 8 часовом рабочем дне) , руб.</t>
  </si>
  <si>
    <t>Конвектор настенный "Сантехпром Мини" с кожухом малой высоты (Н=250мм)</t>
  </si>
  <si>
    <t>Конвектор настенный "Сантехпром Мини Авто" с кожухом малой высоты (Н=250мм)</t>
  </si>
  <si>
    <t>КСК 20-0,563 КА</t>
  </si>
  <si>
    <t>КСК 20-0,677 КА</t>
  </si>
  <si>
    <t>КСК 20-0,789 КА</t>
  </si>
  <si>
    <t>КСК 20-0,902 КА</t>
  </si>
  <si>
    <t>КСК 20-1,015 КА</t>
  </si>
  <si>
    <t>КСК 20-1,127 КА</t>
  </si>
  <si>
    <t>КСК 20-1,240 КА</t>
  </si>
  <si>
    <t>КСК 20-1,353 КА</t>
  </si>
  <si>
    <t>КСК 20-1,465 КА</t>
  </si>
  <si>
    <t>КСК 20-1,578 КА</t>
  </si>
  <si>
    <t>КСК 20-1,690 КА</t>
  </si>
  <si>
    <r>
      <t>Примечание</t>
    </r>
    <r>
      <rPr>
        <sz val="10"/>
        <rFont val="Arial"/>
        <family val="2"/>
      </rPr>
      <t>: 1. Цены на радиаторы "Сантехпром -БМН Авто" указаны с учетом стоимости пробок, кронштейнов, клапана терморегулятора фирмы "Данфосс". 2.Цены на радиаторы "Сантехпром-БМН Авто" указаны без учета стоимости термостатического элемента. 3.Радиаторы могут комплектоваться термостатическим элементом 013L3651 фирмы "Данфосс". Стоимость термостатического элемента 013L3651 - 377,60 руб. с НДС.</t>
    </r>
  </si>
  <si>
    <t>10,11,12</t>
  </si>
  <si>
    <t>13, 14, 15</t>
  </si>
  <si>
    <t>Монтажный комплект</t>
  </si>
  <si>
    <t>Алюминиевый "Santekhprom-RAS" 500</t>
  </si>
  <si>
    <t>Кронштейн-шаблон для крепления радиаторов</t>
  </si>
  <si>
    <t>Марка автомобиля, грузоподъемность</t>
  </si>
  <si>
    <t>500-00.</t>
  </si>
  <si>
    <t>500-01.</t>
  </si>
  <si>
    <t>500-02.</t>
  </si>
  <si>
    <t>500-03.</t>
  </si>
  <si>
    <t>500-04.</t>
  </si>
  <si>
    <t>500-05.</t>
  </si>
  <si>
    <t>500-06.</t>
  </si>
  <si>
    <t>300-00.</t>
  </si>
  <si>
    <t>300-01.</t>
  </si>
  <si>
    <t>300-02.</t>
  </si>
  <si>
    <t>300-03.</t>
  </si>
  <si>
    <t>300-04.</t>
  </si>
  <si>
    <t>300-05.</t>
  </si>
  <si>
    <t>300-06.</t>
  </si>
  <si>
    <t>Конвектор настенный "Сантехпром Авто" М с терморегулятором на входе</t>
  </si>
  <si>
    <t>Конвектор настенный "Сантехпром Авто С" М с терморегулятором на входе</t>
  </si>
  <si>
    <t>Конвектор настенный "Сантехпром Авто" с угловым терморегулятором</t>
  </si>
  <si>
    <t>Конвектор настенный "Сантехпром Авто С" с угловым терморегулятором</t>
  </si>
  <si>
    <t>Цена</t>
  </si>
  <si>
    <t>Обозначение конвектора/ монтажный №</t>
  </si>
  <si>
    <t xml:space="preserve"> без НДС</t>
  </si>
  <si>
    <t xml:space="preserve"> с НДС</t>
  </si>
  <si>
    <t xml:space="preserve">Цена                </t>
  </si>
  <si>
    <t xml:space="preserve">Цена                 </t>
  </si>
  <si>
    <t xml:space="preserve">   с НДС</t>
  </si>
  <si>
    <t xml:space="preserve">Цена                        </t>
  </si>
  <si>
    <t xml:space="preserve">Цена                           </t>
  </si>
  <si>
    <t xml:space="preserve">Цена                  </t>
  </si>
  <si>
    <t xml:space="preserve">  с НДС</t>
  </si>
  <si>
    <t xml:space="preserve">   Qну</t>
  </si>
  <si>
    <t xml:space="preserve">Тепловой поток             </t>
  </si>
  <si>
    <t xml:space="preserve">Цена                   </t>
  </si>
  <si>
    <t>Qну</t>
  </si>
  <si>
    <t xml:space="preserve">  Qну</t>
  </si>
  <si>
    <t xml:space="preserve">Тепловой поток            </t>
  </si>
  <si>
    <t xml:space="preserve">Цена                       </t>
  </si>
  <si>
    <t xml:space="preserve">РБС-300 А1 (зу)                                                </t>
  </si>
  <si>
    <t xml:space="preserve">РБС-300 А2                                               </t>
  </si>
  <si>
    <t>Радиаторы биметаллические РБС-300 в сборе с автоматическим терморегулятором и обвязкой из стальных труб</t>
  </si>
  <si>
    <t>КСК 20-0,840 КА</t>
  </si>
  <si>
    <t>КСК 20-1,020 КА</t>
  </si>
  <si>
    <t>КСК 20-1,200 КА</t>
  </si>
  <si>
    <t>КСК 20-1,618 КА</t>
  </si>
  <si>
    <t>КСК 20-1,765 КА</t>
  </si>
  <si>
    <t>КСК 20-1,912 КА</t>
  </si>
  <si>
    <t>КСК 20-2,059 КА</t>
  </si>
  <si>
    <t>КСК 20-2,353 КА</t>
  </si>
  <si>
    <t>КСК 20-2,500 КА</t>
  </si>
  <si>
    <t>КСК 20-2,647 КА</t>
  </si>
  <si>
    <t>КСК 20-2,794 КА</t>
  </si>
  <si>
    <t>КСК 20-3,089 КА</t>
  </si>
  <si>
    <t>КСК 20-3,235 КА</t>
  </si>
  <si>
    <t>КСК 20-3,383 КА</t>
  </si>
  <si>
    <t>КСК 20-3,529 КА</t>
  </si>
  <si>
    <t>2У14а</t>
  </si>
  <si>
    <t>2У15а</t>
  </si>
  <si>
    <t>2У16а</t>
  </si>
  <si>
    <t>2У14</t>
  </si>
  <si>
    <t>2У15</t>
  </si>
  <si>
    <t>2У16</t>
  </si>
  <si>
    <t>2У17</t>
  </si>
  <si>
    <t>2У18</t>
  </si>
  <si>
    <t>2У19</t>
  </si>
  <si>
    <t>2У20</t>
  </si>
  <si>
    <t>2У21</t>
  </si>
  <si>
    <t>2У22</t>
  </si>
  <si>
    <t>2У23</t>
  </si>
  <si>
    <t>2У24</t>
  </si>
  <si>
    <t>2У25</t>
  </si>
  <si>
    <t>2У26</t>
  </si>
  <si>
    <t>2У27</t>
  </si>
  <si>
    <t>2У28</t>
  </si>
  <si>
    <r>
      <t>Примечание:</t>
    </r>
    <r>
      <rPr>
        <sz val="10"/>
        <rFont val="Arial"/>
        <family val="2"/>
      </rPr>
      <t xml:space="preserve"> 1.Конвекторы изготавливаются под сварку или резьбу.                                   </t>
    </r>
  </si>
  <si>
    <t>"Сантехпром Авто" проходной с замыкающим участком</t>
  </si>
  <si>
    <t>"Сантехпром Авто-С" проходной с замыкающим участоком</t>
  </si>
  <si>
    <t>"Сантехпром Мини"</t>
  </si>
  <si>
    <t>"Сантехпром Авто" с угловым клапаном терморегулятора</t>
  </si>
  <si>
    <t>"Сантехпром Авто-С" с угловым клапаном терморегулятора</t>
  </si>
  <si>
    <t>"Сантехпром Авто" М с прямым клапаном терморегулятора</t>
  </si>
  <si>
    <t>"Сантехпром Авто-С" М с прямым клапаном терморегулятора</t>
  </si>
  <si>
    <t>"Сантехпром Мини Авто" с угловым клапаном терморегулятора</t>
  </si>
  <si>
    <t>"Сантехпром-Стиль"</t>
  </si>
  <si>
    <t>КПВК с кожухом КВ-У</t>
  </si>
  <si>
    <t>"САНТЕХПРОМ-Супер Авто" с угловым клапаном терморегулятора</t>
  </si>
  <si>
    <t>Конвектор настенный "САНТЕХПРОМ-Супер Авто" с угловым терморегулятором</t>
  </si>
  <si>
    <r>
      <rPr>
        <b/>
        <u val="single"/>
        <sz val="11"/>
        <rFont val="Arial"/>
        <family val="2"/>
      </rPr>
      <t>Примечание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1.Конвекторы изготавливаются под сварку.</t>
    </r>
  </si>
  <si>
    <t>Рекомендуются при капитальном ремонте.</t>
  </si>
  <si>
    <t>2.Конвекторы поставляются собранными на кронштейне-шаблоне.</t>
  </si>
  <si>
    <t>3.Цены на конвекторы указаны с учетом стоимости кронштейна-шаблона и с учетом стоимости прямого клапана терморегулятора фирмы "Данфосс".  4.Конвекторы могут комплектоваться термостатическим элементом фирмы "Данфосс". Стоимость термостатического элемента 013L3651 -377,60 руб. с НДС.</t>
  </si>
  <si>
    <t>10</t>
  </si>
  <si>
    <t>11</t>
  </si>
  <si>
    <t>12</t>
  </si>
  <si>
    <t>13</t>
  </si>
  <si>
    <t>15</t>
  </si>
  <si>
    <t>14</t>
  </si>
  <si>
    <t>16</t>
  </si>
  <si>
    <t>17-18</t>
  </si>
  <si>
    <t>19</t>
  </si>
  <si>
    <t>□ Конвекторы "Универсал", "Сантехпром Авто"</t>
  </si>
  <si>
    <r>
      <rPr>
        <b/>
        <sz val="12"/>
        <rFont val="Bell MT"/>
        <family val="1"/>
      </rPr>
      <t xml:space="preserve">□ </t>
    </r>
    <r>
      <rPr>
        <b/>
        <sz val="16"/>
        <rFont val="Bell MT"/>
        <family val="1"/>
      </rPr>
      <t>Радиаторы биметаллические</t>
    </r>
  </si>
  <si>
    <t>□ Радиаторы алюминиевые</t>
  </si>
  <si>
    <t>□ Конвекторы "Сантехпром Стиль", "Сантехпром Мини", КПВК</t>
  </si>
  <si>
    <t>□ Трубная заготовка</t>
  </si>
  <si>
    <r>
      <t>□</t>
    </r>
    <r>
      <rPr>
        <b/>
        <sz val="12"/>
        <rFont val="Bell MT"/>
        <family val="1"/>
      </rPr>
      <t xml:space="preserve"> </t>
    </r>
    <r>
      <rPr>
        <b/>
        <sz val="16"/>
        <rFont val="Bell MT"/>
        <family val="1"/>
      </rPr>
      <t>Воздуховоды стальные из оцинкованной стали</t>
    </r>
  </si>
  <si>
    <r>
      <t>□</t>
    </r>
    <r>
      <rPr>
        <b/>
        <sz val="12"/>
        <rFont val="Bell MT"/>
        <family val="1"/>
      </rPr>
      <t xml:space="preserve"> </t>
    </r>
    <r>
      <rPr>
        <b/>
        <sz val="16"/>
        <rFont val="Bell MT"/>
        <family val="1"/>
      </rPr>
      <t>Стволы мусоропровода</t>
    </r>
  </si>
  <si>
    <r>
      <t>□</t>
    </r>
    <r>
      <rPr>
        <b/>
        <sz val="12"/>
        <rFont val="Bell MT"/>
        <family val="1"/>
      </rPr>
      <t xml:space="preserve"> </t>
    </r>
    <r>
      <rPr>
        <b/>
        <sz val="16"/>
        <rFont val="Bell MT"/>
        <family val="1"/>
      </rPr>
      <t>Металлоконструкции</t>
    </r>
  </si>
  <si>
    <r>
      <t>□</t>
    </r>
    <r>
      <rPr>
        <b/>
        <sz val="12"/>
        <rFont val="Bell MT"/>
        <family val="1"/>
      </rPr>
      <t xml:space="preserve"> </t>
    </r>
    <r>
      <rPr>
        <b/>
        <sz val="16"/>
        <rFont val="Bell MT"/>
        <family val="1"/>
      </rPr>
      <t>Средства крепления</t>
    </r>
  </si>
  <si>
    <t>sale@santexprom.ru</t>
  </si>
  <si>
    <t>2.Конвекторы комплектуются кронштейнами. 
3.Цены на конвекторы "Сантехпром Авто" , "Сантехпром Авто С" указаны с учетом стоимости кронштейнов и с учетом стоимости углового  клапана терморегулятора фирмы "Данфосс". 
4.Конвекторы могут комплектоваться термостатическим элементом фирмы "Данфосс". Стоимость термостатического элемента 013L3651 - 377,60 руб. с НДС.</t>
  </si>
  <si>
    <t>2.Конвекторы комплектуются кронштейнами. 
3.Цены на конвекторы "Сантехпром Мини" указаны с учетом стоимости кронштейнов. 
4.Цены на конвекторы "Сантехпром Мини Авто" указаны с учетом стоимости кронштейнов и с учетом стоимости углового  клапана терморегулятора фирмы "Данфосс".  
5.Конвекторы могут комплектоваться термостатическим элементом фирмы "Данфосс". Стоимость термостатического элемента 013L3651 - 377,60 руб. с НДС.</t>
  </si>
  <si>
    <r>
      <t>Примечание:</t>
    </r>
    <r>
      <rPr>
        <sz val="10"/>
        <rFont val="Arial"/>
        <family val="2"/>
      </rPr>
      <t xml:space="preserve"> 1.Конвекторы изготавливаются под сварку или резьбу. </t>
    </r>
  </si>
  <si>
    <t>2.Конвекторы комплектуются кронштейнами. Цены на конвекторы "Сантехпром-Супер Авто" указаны с учетом стоимости кронштейнов и с учетом стоимости углового клапана терморегулятора фирмы "Данфосс".  3.Конвекторы могут комплектоваться термостатическим элементом фирмы "Данфосс".  Стоимость термостатического лемента 013L3651 - 377,60 руб. с НДС.</t>
  </si>
  <si>
    <r>
      <rPr>
        <b/>
        <u val="single"/>
        <sz val="11"/>
        <rFont val="Arial"/>
        <family val="2"/>
      </rPr>
      <t xml:space="preserve">Примечание: </t>
    </r>
    <r>
      <rPr>
        <sz val="11"/>
        <rFont val="Arial"/>
        <family val="2"/>
      </rPr>
      <t>1. Конвекторы "Сантехпром Стиль" и КПВК изготавливается под заказ. 
Срок изготовления заказа - 20 дней после оплаты.</t>
    </r>
  </si>
  <si>
    <r>
      <t>Примечание</t>
    </r>
    <r>
      <rPr>
        <sz val="10"/>
        <rFont val="Arial"/>
        <family val="2"/>
      </rPr>
      <t xml:space="preserve">: 1.Рабочее давление 1,6МПа. Подсоединение 1/2" и 3/4". 
2.Цены на радиаторы указаны без учета стоимости монтажного комплекта и кронштейнов. 
3. Для монтажа радиаторов рекомендуется приобретать: от 3-х до 10-ти секций - 3 кронштейна, от 11-ти до 15-ти секций - 4 кронштейна или </t>
    </r>
    <r>
      <rPr>
        <b/>
        <sz val="10"/>
        <rFont val="Arial"/>
        <family val="2"/>
      </rPr>
      <t>кронштейн-шаблон для крепления радиаторов.</t>
    </r>
  </si>
  <si>
    <t>3.Радиаторы "Сантехпром БМ" РБС-500 в сборе с автоматическим терморегулятором и обвязкой из стальных труб изготавливаются под заказ. Срок изготовления заказа в течение 20 дней после оплаты.</t>
  </si>
  <si>
    <t>3.Радиаторы "Сантехпром БМ" РБС-300 в сборе с автоматическим терморегулятором и обвязкой из стальных труб изготавливаются под заказ. Срок изготовления заказа в течение 20 дней после оплаты.</t>
  </si>
  <si>
    <r>
      <t>Примечание</t>
    </r>
    <r>
      <rPr>
        <sz val="10"/>
        <rFont val="Arial"/>
        <family val="2"/>
      </rPr>
      <t>: 1.Продукция изготавливается под заказ. Срок изготовления заказа в течение 20 дней после оплаты.</t>
    </r>
  </si>
  <si>
    <t xml:space="preserve">Прочая продукция </t>
  </si>
  <si>
    <t>Вводится в действие с 01 Июня 2010г.</t>
  </si>
  <si>
    <t>Тел/факс: +7(495)730-7080</t>
  </si>
  <si>
    <t xml:space="preserve">ОАО "САНТЕХПРОМ" </t>
  </si>
  <si>
    <t>107497, Россия, г.Москва, ул. Амурская, д. 9/6</t>
  </si>
  <si>
    <r>
      <t>Примечание:</t>
    </r>
    <r>
      <rPr>
        <sz val="10"/>
        <rFont val="Arial"/>
        <family val="2"/>
      </rPr>
      <t xml:space="preserve"> 1.Конвекторы изготавливаются под сварку или резьбу.
2.Конвекторы комплектуются кронштейнами. 
3.Цены на конвекторы указаны со стоимостью кронштейнов.</t>
    </r>
  </si>
  <si>
    <r>
      <t>Примечание:</t>
    </r>
    <r>
      <rPr>
        <sz val="10"/>
        <rFont val="Arial"/>
        <family val="2"/>
      </rPr>
      <t xml:space="preserve"> 1.Конвекторы изготавливаются на резьбе. </t>
    </r>
  </si>
  <si>
    <r>
      <t>Примечание:</t>
    </r>
    <r>
      <rPr>
        <sz val="10"/>
        <rFont val="Arial"/>
        <family val="2"/>
      </rPr>
      <t xml:space="preserve"> 1.Конвекторы изготавливаются под сварку или резьбу.
2.Конвекторы комплектуются кронштейнами. 
3.Цены на конвекторы указаны со стоимостью кронштейнов.</t>
    </r>
  </si>
  <si>
    <t>4.Конвекторы данной модели изготавливаются под заказ. 
Срок изготовления заказа - 14 дней после оплаты.</t>
  </si>
  <si>
    <t>4.Конвекторы данной модели изготавливаются под заказ. 
Срок изготовления - 14 дней после оплаты.</t>
  </si>
  <si>
    <r>
      <t>Примечание</t>
    </r>
    <r>
      <rPr>
        <sz val="10"/>
        <rFont val="Arial"/>
        <family val="2"/>
      </rPr>
      <t>: 1.Продукция изготавливается под заказ. 
Срок изготовления заказа в течение 20 дней после оплаты.</t>
    </r>
  </si>
  <si>
    <r>
      <t>Примечание</t>
    </r>
    <r>
      <rPr>
        <sz val="10"/>
        <rFont val="Arial"/>
        <family val="2"/>
      </rPr>
      <t>: 1.Средства крепления изготавливаются под заказ. 
Срок изготовления заказа в течение 20 дней после оплаты.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</si>
</sst>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00_р_._-;\-* #,##0.000_р_._-;_-* &quot;-&quot;??_р_._-;_-@_-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-* #,##0.0_р_._-;\-* #,##0.0_р_._-;_-* &quot;-&quot;??_р_._-;_-@_-"/>
    <numFmt numFmtId="179" formatCode="_-* #,##0.00_р_._-;\-* #,##0.00_р_._-;_-* &quot;-&quot;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"/>
    <numFmt numFmtId="188" formatCode="0.0%"/>
    <numFmt numFmtId="189" formatCode="_-* #,##0.0_р_._-;\-* #,##0.0_р_._-;_-* &quot;-&quot;?_р_._-;_-@_-"/>
    <numFmt numFmtId="190" formatCode="0.000000000"/>
    <numFmt numFmtId="191" formatCode="0.00000000"/>
    <numFmt numFmtId="192" formatCode="0.0000000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_);_(* \(#,##0.000\);_(* &quot;-&quot;??_);_(@_)"/>
    <numFmt numFmtId="196" formatCode="[$-FC19]d\ mmmm\ yyyy\ &quot;г.&quot;"/>
    <numFmt numFmtId="197" formatCode="#,##0.00&quot; руб.&quot;"/>
    <numFmt numFmtId="198" formatCode="0.00&quot; руб.&quot;"/>
    <numFmt numFmtId="199" formatCode="0.000%"/>
    <numFmt numFmtId="200" formatCode="mmm/yyyy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&quot; Руб&quot;"/>
    <numFmt numFmtId="206" formatCode="#,##0.00&quot; Руб&quot;"/>
    <numFmt numFmtId="207" formatCode="000000"/>
  </numFmts>
  <fonts count="94">
    <font>
      <sz val="10"/>
      <name val="Arial"/>
      <family val="0"/>
    </font>
    <font>
      <b/>
      <sz val="12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Narrow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sz val="9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i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i/>
      <sz val="18"/>
      <name val="Arial Cyr"/>
      <family val="0"/>
    </font>
    <font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36"/>
      <name val="Arial"/>
      <family val="2"/>
    </font>
    <font>
      <b/>
      <i/>
      <u val="single"/>
      <sz val="20"/>
      <name val="Arial"/>
      <family val="2"/>
    </font>
    <font>
      <sz val="20"/>
      <name val="Impact"/>
      <family val="2"/>
    </font>
    <font>
      <b/>
      <sz val="20"/>
      <name val="Impact"/>
      <family val="2"/>
    </font>
    <font>
      <b/>
      <sz val="16"/>
      <name val="Arial"/>
      <family val="2"/>
    </font>
    <font>
      <b/>
      <i/>
      <sz val="12"/>
      <name val="Arial"/>
      <family val="2"/>
    </font>
    <font>
      <u val="single"/>
      <sz val="14"/>
      <color indexed="12"/>
      <name val="Arial"/>
      <family val="2"/>
    </font>
    <font>
      <b/>
      <sz val="16"/>
      <name val="Bell MT"/>
      <family val="1"/>
    </font>
    <font>
      <sz val="16"/>
      <name val="Arial"/>
      <family val="2"/>
    </font>
    <font>
      <sz val="9"/>
      <color indexed="12"/>
      <name val="Arial"/>
      <family val="2"/>
    </font>
    <font>
      <b/>
      <i/>
      <sz val="14"/>
      <name val="Arial Narrow"/>
      <family val="2"/>
    </font>
    <font>
      <i/>
      <u val="single"/>
      <sz val="10"/>
      <name val="Arial Cyr"/>
      <family val="0"/>
    </font>
    <font>
      <i/>
      <sz val="11"/>
      <name val="Arial Cyr"/>
      <family val="0"/>
    </font>
    <font>
      <b/>
      <i/>
      <sz val="13"/>
      <name val="Arial"/>
      <family val="2"/>
    </font>
    <font>
      <b/>
      <u val="single"/>
      <sz val="11"/>
      <name val="Arial"/>
      <family val="2"/>
    </font>
    <font>
      <b/>
      <sz val="12"/>
      <name val="Bell MT"/>
      <family val="1"/>
    </font>
    <font>
      <sz val="24"/>
      <name val="Impac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72"/>
      <name val="Algerian"/>
      <family val="5"/>
    </font>
    <font>
      <sz val="10"/>
      <name val="Calibri"/>
      <family val="2"/>
    </font>
    <font>
      <b/>
      <sz val="69"/>
      <name val="Cambria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libri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b/>
      <sz val="20"/>
      <color indexed="49"/>
      <name val="Cambria"/>
      <family val="0"/>
    </font>
    <font>
      <sz val="20"/>
      <color indexed="49"/>
      <name val="Cambria"/>
      <family val="0"/>
    </font>
    <font>
      <b/>
      <sz val="16"/>
      <color indexed="49"/>
      <name val="Cambria"/>
      <family val="0"/>
    </font>
    <font>
      <sz val="16"/>
      <color indexed="49"/>
      <name val="Cambria"/>
      <family val="0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libri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33" borderId="0" xfId="0" applyFill="1" applyAlignment="1">
      <alignment/>
    </xf>
    <xf numFmtId="0" fontId="2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28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left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indent="2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0" fontId="35" fillId="33" borderId="0" xfId="43" applyFont="1" applyFill="1" applyAlignment="1">
      <alignment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170" fontId="35" fillId="33" borderId="0" xfId="43" applyFont="1" applyFill="1" applyAlignment="1">
      <alignment/>
    </xf>
    <xf numFmtId="170" fontId="35" fillId="33" borderId="0" xfId="43" applyFont="1" applyFill="1" applyAlignment="1">
      <alignment wrapText="1"/>
    </xf>
    <xf numFmtId="170" fontId="35" fillId="33" borderId="0" xfId="43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74" fontId="9" fillId="33" borderId="23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4" fontId="9" fillId="33" borderId="25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4" fontId="9" fillId="33" borderId="23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174" fontId="9" fillId="33" borderId="26" xfId="0" applyNumberFormat="1" applyFont="1" applyFill="1" applyBorder="1" applyAlignment="1">
      <alignment horizontal="center" vertical="center"/>
    </xf>
    <xf numFmtId="4" fontId="9" fillId="33" borderId="27" xfId="0" applyNumberFormat="1" applyFont="1" applyFill="1" applyBorder="1" applyAlignment="1">
      <alignment horizontal="center" vertical="center"/>
    </xf>
    <xf numFmtId="2" fontId="37" fillId="33" borderId="21" xfId="0" applyNumberFormat="1" applyFont="1" applyFill="1" applyBorder="1" applyAlignment="1">
      <alignment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vertical="top" wrapText="1"/>
    </xf>
    <xf numFmtId="0" fontId="0" fillId="33" borderId="0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/>
    </xf>
    <xf numFmtId="4" fontId="9" fillId="33" borderId="29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/>
    </xf>
    <xf numFmtId="4" fontId="9" fillId="33" borderId="26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174" fontId="9" fillId="33" borderId="32" xfId="0" applyNumberFormat="1" applyFont="1" applyFill="1" applyBorder="1" applyAlignment="1">
      <alignment horizontal="center" vertical="center"/>
    </xf>
    <xf numFmtId="4" fontId="9" fillId="33" borderId="33" xfId="0" applyNumberFormat="1" applyFont="1" applyFill="1" applyBorder="1" applyAlignment="1">
      <alignment horizontal="center" vertical="center"/>
    </xf>
    <xf numFmtId="4" fontId="9" fillId="33" borderId="34" xfId="0" applyNumberFormat="1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4" fontId="9" fillId="33" borderId="17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174" fontId="6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4" fontId="9" fillId="33" borderId="38" xfId="0" applyNumberFormat="1" applyFont="1" applyFill="1" applyBorder="1" applyAlignment="1">
      <alignment horizontal="center" vertical="center"/>
    </xf>
    <xf numFmtId="0" fontId="15" fillId="33" borderId="39" xfId="0" applyNumberFormat="1" applyFont="1" applyFill="1" applyBorder="1" applyAlignment="1">
      <alignment horizontal="center" vertical="center"/>
    </xf>
    <xf numFmtId="181" fontId="0" fillId="33" borderId="26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14" fontId="9" fillId="33" borderId="15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4" fontId="9" fillId="33" borderId="33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2" fontId="9" fillId="33" borderId="33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4" fontId="9" fillId="33" borderId="22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4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wrapText="1"/>
    </xf>
    <xf numFmtId="0" fontId="0" fillId="33" borderId="28" xfId="0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74" fontId="0" fillId="33" borderId="26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4" fontId="4" fillId="33" borderId="15" xfId="60" applyNumberFormat="1" applyFont="1" applyFill="1" applyBorder="1" applyAlignment="1">
      <alignment horizontal="center" vertical="center"/>
    </xf>
    <xf numFmtId="4" fontId="4" fillId="33" borderId="16" xfId="6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" fontId="4" fillId="33" borderId="33" xfId="60" applyNumberFormat="1" applyFont="1" applyFill="1" applyBorder="1" applyAlignment="1">
      <alignment horizontal="center" vertical="center"/>
    </xf>
    <xf numFmtId="4" fontId="4" fillId="33" borderId="34" xfId="6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4" fontId="4" fillId="33" borderId="41" xfId="60" applyNumberFormat="1" applyFont="1" applyFill="1" applyBorder="1" applyAlignment="1">
      <alignment horizontal="center" vertical="center"/>
    </xf>
    <xf numFmtId="4" fontId="4" fillId="33" borderId="42" xfId="6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4" fontId="9" fillId="33" borderId="40" xfId="0" applyNumberFormat="1" applyFont="1" applyFill="1" applyBorder="1" applyAlignment="1">
      <alignment horizontal="center" vertical="center"/>
    </xf>
    <xf numFmtId="2" fontId="9" fillId="33" borderId="41" xfId="0" applyNumberFormat="1" applyFont="1" applyFill="1" applyBorder="1" applyAlignment="1">
      <alignment horizontal="center" vertical="center"/>
    </xf>
    <xf numFmtId="2" fontId="9" fillId="33" borderId="42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4" fontId="9" fillId="33" borderId="32" xfId="0" applyNumberFormat="1" applyFont="1" applyFill="1" applyBorder="1" applyAlignment="1">
      <alignment horizontal="center" vertical="center"/>
    </xf>
    <xf numFmtId="2" fontId="9" fillId="33" borderId="33" xfId="0" applyNumberFormat="1" applyFont="1" applyFill="1" applyBorder="1" applyAlignment="1">
      <alignment horizontal="center" vertical="center"/>
    </xf>
    <xf numFmtId="2" fontId="9" fillId="33" borderId="34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2" fontId="9" fillId="33" borderId="22" xfId="0" applyNumberFormat="1" applyFont="1" applyFill="1" applyBorder="1" applyAlignment="1">
      <alignment horizontal="center" vertical="center"/>
    </xf>
    <xf numFmtId="2" fontId="9" fillId="33" borderId="2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4" fontId="4" fillId="33" borderId="0" xfId="60" applyNumberFormat="1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4" fontId="4" fillId="33" borderId="22" xfId="6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178" fontId="4" fillId="33" borderId="26" xfId="6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78" fontId="4" fillId="33" borderId="26" xfId="60" applyNumberFormat="1" applyFont="1" applyFill="1" applyBorder="1" applyAlignment="1">
      <alignment horizontal="center" vertical="center"/>
    </xf>
    <xf numFmtId="4" fontId="4" fillId="33" borderId="16" xfId="6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178" fontId="4" fillId="33" borderId="20" xfId="60" applyNumberFormat="1" applyFont="1" applyFill="1" applyBorder="1" applyAlignment="1">
      <alignment horizontal="center" vertical="center"/>
    </xf>
    <xf numFmtId="4" fontId="4" fillId="33" borderId="14" xfId="6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4" fontId="4" fillId="33" borderId="15" xfId="60" applyNumberFormat="1" applyFont="1" applyFill="1" applyBorder="1" applyAlignment="1">
      <alignment horizontal="center"/>
    </xf>
    <xf numFmtId="4" fontId="4" fillId="33" borderId="16" xfId="6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" fontId="4" fillId="33" borderId="0" xfId="6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 wrapText="1"/>
    </xf>
    <xf numFmtId="175" fontId="0" fillId="33" borderId="0" xfId="0" applyNumberForma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2" fontId="47" fillId="33" borderId="16" xfId="0" applyNumberFormat="1" applyFont="1" applyFill="1" applyBorder="1" applyAlignment="1">
      <alignment horizontal="center" vertical="center" wrapText="1"/>
    </xf>
    <xf numFmtId="4" fontId="19" fillId="33" borderId="0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2" fontId="47" fillId="33" borderId="31" xfId="0" applyNumberFormat="1" applyFont="1" applyFill="1" applyBorder="1" applyAlignment="1">
      <alignment horizontal="center" vertical="center"/>
    </xf>
    <xf numFmtId="2" fontId="47" fillId="33" borderId="43" xfId="0" applyNumberFormat="1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7" fillId="33" borderId="31" xfId="0" applyFont="1" applyFill="1" applyBorder="1" applyAlignment="1">
      <alignment horizontal="center"/>
    </xf>
    <xf numFmtId="0" fontId="47" fillId="33" borderId="43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43" xfId="0" applyFont="1" applyFill="1" applyBorder="1" applyAlignment="1">
      <alignment/>
    </xf>
    <xf numFmtId="0" fontId="47" fillId="33" borderId="31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2" fontId="47" fillId="33" borderId="11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19" fillId="33" borderId="0" xfId="0" applyFont="1" applyFill="1" applyAlignment="1">
      <alignment horizontal="left" vertical="center" wrapText="1"/>
    </xf>
    <xf numFmtId="0" fontId="0" fillId="33" borderId="26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indent="1"/>
    </xf>
    <xf numFmtId="0" fontId="3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44" fillId="33" borderId="45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34" fillId="33" borderId="0" xfId="42" applyFont="1" applyFill="1" applyAlignment="1" applyProtection="1">
      <alignment horizontal="center"/>
      <protection/>
    </xf>
    <xf numFmtId="0" fontId="2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27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left" vertical="center" wrapText="1"/>
    </xf>
    <xf numFmtId="0" fontId="0" fillId="33" borderId="50" xfId="0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vertical="top" wrapText="1"/>
    </xf>
    <xf numFmtId="0" fontId="51" fillId="33" borderId="50" xfId="0" applyFont="1" applyFill="1" applyBorder="1" applyAlignment="1">
      <alignment horizontal="left" wrapText="1"/>
    </xf>
    <xf numFmtId="0" fontId="0" fillId="33" borderId="50" xfId="0" applyFill="1" applyBorder="1" applyAlignment="1">
      <alignment/>
    </xf>
    <xf numFmtId="0" fontId="10" fillId="33" borderId="27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27" fillId="33" borderId="50" xfId="0" applyFont="1" applyFill="1" applyBorder="1" applyAlignment="1">
      <alignment horizontal="left" vertical="top" wrapText="1"/>
    </xf>
    <xf numFmtId="0" fontId="0" fillId="33" borderId="50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38" fillId="33" borderId="0" xfId="0" applyFont="1" applyFill="1" applyAlignment="1">
      <alignment horizontal="center"/>
    </xf>
    <xf numFmtId="0" fontId="10" fillId="33" borderId="27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44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top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9" fillId="33" borderId="50" xfId="0" applyFont="1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4" fontId="9" fillId="33" borderId="26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1" fontId="9" fillId="33" borderId="44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1" fontId="9" fillId="33" borderId="32" xfId="0" applyNumberFormat="1" applyFont="1" applyFill="1" applyBorder="1" applyAlignment="1">
      <alignment horizontal="center" vertical="center"/>
    </xf>
    <xf numFmtId="1" fontId="9" fillId="33" borderId="53" xfId="0" applyNumberFormat="1" applyFont="1" applyFill="1" applyBorder="1" applyAlignment="1">
      <alignment horizontal="center" vertical="center"/>
    </xf>
    <xf numFmtId="4" fontId="9" fillId="33" borderId="47" xfId="0" applyNumberFormat="1" applyFont="1" applyFill="1" applyBorder="1" applyAlignment="1">
      <alignment horizontal="center" vertical="center"/>
    </xf>
    <xf numFmtId="1" fontId="9" fillId="33" borderId="40" xfId="0" applyNumberFormat="1" applyFont="1" applyFill="1" applyBorder="1" applyAlignment="1">
      <alignment horizontal="center" vertical="center"/>
    </xf>
    <xf numFmtId="1" fontId="9" fillId="33" borderId="54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left" vertical="center" wrapText="1"/>
    </xf>
    <xf numFmtId="0" fontId="9" fillId="33" borderId="5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50" xfId="0" applyFont="1" applyFill="1" applyBorder="1" applyAlignment="1">
      <alignment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" fontId="9" fillId="33" borderId="27" xfId="0" applyNumberFormat="1" applyFont="1" applyFill="1" applyBorder="1" applyAlignment="1">
      <alignment horizontal="center" vertical="center"/>
    </xf>
    <xf numFmtId="4" fontId="9" fillId="33" borderId="44" xfId="0" applyNumberFormat="1" applyFont="1" applyFill="1" applyBorder="1" applyAlignment="1">
      <alignment horizontal="center" vertical="center"/>
    </xf>
    <xf numFmtId="4" fontId="9" fillId="33" borderId="29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4" fontId="9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70" fontId="0" fillId="33" borderId="26" xfId="43" applyFont="1" applyFill="1" applyBorder="1" applyAlignment="1">
      <alignment horizontal="center" vertical="center" wrapText="1"/>
    </xf>
    <xf numFmtId="170" fontId="0" fillId="33" borderId="44" xfId="43" applyFont="1" applyFill="1" applyBorder="1" applyAlignment="1">
      <alignment horizontal="center" vertical="center" wrapText="1"/>
    </xf>
    <xf numFmtId="170" fontId="0" fillId="33" borderId="47" xfId="43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71" fontId="10" fillId="33" borderId="46" xfId="6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/>
    </xf>
    <xf numFmtId="0" fontId="39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5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top"/>
    </xf>
    <xf numFmtId="0" fontId="51" fillId="33" borderId="0" xfId="0" applyFont="1" applyFill="1" applyBorder="1" applyAlignment="1">
      <alignment horizontal="left" vertical="center"/>
    </xf>
    <xf numFmtId="0" fontId="16" fillId="33" borderId="46" xfId="0" applyFont="1" applyFill="1" applyBorder="1" applyAlignment="1">
      <alignment horizontal="center"/>
    </xf>
    <xf numFmtId="0" fontId="0" fillId="33" borderId="0" xfId="0" applyFont="1" applyFill="1" applyAlignment="1">
      <alignment vertical="top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2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wrapText="1"/>
    </xf>
    <xf numFmtId="0" fontId="4" fillId="33" borderId="5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46" xfId="0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2" fontId="46" fillId="33" borderId="16" xfId="0" applyNumberFormat="1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 vertical="center"/>
    </xf>
    <xf numFmtId="2" fontId="47" fillId="33" borderId="31" xfId="0" applyNumberFormat="1" applyFont="1" applyFill="1" applyBorder="1" applyAlignment="1">
      <alignment horizontal="center" vertical="center"/>
    </xf>
    <xf numFmtId="2" fontId="47" fillId="33" borderId="43" xfId="0" applyNumberFormat="1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/>
    </xf>
    <xf numFmtId="0" fontId="47" fillId="33" borderId="43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33" xfId="0" applyFont="1" applyFill="1" applyBorder="1" applyAlignment="1">
      <alignment horizontal="left" vertical="center" wrapText="1"/>
    </xf>
    <xf numFmtId="0" fontId="46" fillId="33" borderId="31" xfId="0" applyFont="1" applyFill="1" applyBorder="1" applyAlignment="1">
      <alignment horizontal="left" vertical="center" wrapText="1"/>
    </xf>
    <xf numFmtId="0" fontId="46" fillId="33" borderId="41" xfId="0" applyFont="1" applyFill="1" applyBorder="1" applyAlignment="1">
      <alignment horizontal="left" vertical="center" wrapText="1"/>
    </xf>
    <xf numFmtId="0" fontId="46" fillId="33" borderId="43" xfId="0" applyFont="1" applyFill="1" applyBorder="1" applyAlignment="1">
      <alignment horizontal="left" vertical="center" wrapText="1"/>
    </xf>
    <xf numFmtId="0" fontId="46" fillId="33" borderId="41" xfId="0" applyFont="1" applyFill="1" applyBorder="1" applyAlignment="1">
      <alignment horizontal="left" vertical="center"/>
    </xf>
    <xf numFmtId="0" fontId="46" fillId="33" borderId="43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33" xfId="0" applyFont="1" applyFill="1" applyBorder="1" applyAlignment="1">
      <alignment horizontal="left" vertical="center"/>
    </xf>
    <xf numFmtId="0" fontId="46" fillId="33" borderId="31" xfId="0" applyFont="1" applyFill="1" applyBorder="1" applyAlignment="1">
      <alignment horizontal="left" vertical="center"/>
    </xf>
    <xf numFmtId="4" fontId="47" fillId="33" borderId="10" xfId="0" applyNumberFormat="1" applyFont="1" applyFill="1" applyBorder="1" applyAlignment="1">
      <alignment horizontal="center" vertical="center"/>
    </xf>
    <xf numFmtId="4" fontId="47" fillId="33" borderId="31" xfId="0" applyNumberFormat="1" applyFont="1" applyFill="1" applyBorder="1" applyAlignment="1">
      <alignment horizontal="center" vertical="center"/>
    </xf>
    <xf numFmtId="4" fontId="47" fillId="33" borderId="43" xfId="0" applyNumberFormat="1" applyFont="1" applyFill="1" applyBorder="1" applyAlignment="1">
      <alignment horizontal="center" vertical="center"/>
    </xf>
    <xf numFmtId="4" fontId="47" fillId="33" borderId="16" xfId="0" applyNumberFormat="1" applyFont="1" applyFill="1" applyBorder="1" applyAlignment="1">
      <alignment horizontal="center" vertical="center"/>
    </xf>
    <xf numFmtId="4" fontId="47" fillId="33" borderId="34" xfId="0" applyNumberFormat="1" applyFont="1" applyFill="1" applyBorder="1" applyAlignment="1">
      <alignment horizontal="center" vertical="center"/>
    </xf>
    <xf numFmtId="4" fontId="47" fillId="33" borderId="42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46" fillId="33" borderId="22" xfId="0" applyFont="1" applyFill="1" applyBorder="1" applyAlignment="1">
      <alignment horizontal="left"/>
    </xf>
    <xf numFmtId="0" fontId="46" fillId="33" borderId="11" xfId="0" applyFont="1" applyFill="1" applyBorder="1" applyAlignment="1">
      <alignment horizontal="left"/>
    </xf>
    <xf numFmtId="0" fontId="46" fillId="33" borderId="15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4" fontId="47" fillId="33" borderId="11" xfId="0" applyNumberFormat="1" applyFont="1" applyFill="1" applyBorder="1" applyAlignment="1">
      <alignment horizontal="center" vertical="center"/>
    </xf>
    <xf numFmtId="4" fontId="47" fillId="33" borderId="25" xfId="0" applyNumberFormat="1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/>
    </xf>
    <xf numFmtId="0" fontId="47" fillId="33" borderId="46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7" fillId="33" borderId="44" xfId="0" applyFont="1" applyFill="1" applyBorder="1" applyAlignment="1">
      <alignment/>
    </xf>
    <xf numFmtId="0" fontId="47" fillId="33" borderId="29" xfId="0" applyFont="1" applyFill="1" applyBorder="1" applyAlignment="1">
      <alignment/>
    </xf>
    <xf numFmtId="0" fontId="46" fillId="33" borderId="33" xfId="0" applyFont="1" applyFill="1" applyBorder="1" applyAlignment="1">
      <alignment horizontal="left"/>
    </xf>
    <xf numFmtId="0" fontId="46" fillId="33" borderId="31" xfId="0" applyFont="1" applyFill="1" applyBorder="1" applyAlignment="1">
      <alignment horizontal="left"/>
    </xf>
    <xf numFmtId="0" fontId="47" fillId="33" borderId="32" xfId="0" applyFont="1" applyFill="1" applyBorder="1" applyAlignment="1">
      <alignment/>
    </xf>
    <xf numFmtId="0" fontId="47" fillId="33" borderId="53" xfId="0" applyFont="1" applyFill="1" applyBorder="1" applyAlignment="1">
      <alignment/>
    </xf>
    <xf numFmtId="0" fontId="47" fillId="33" borderId="60" xfId="0" applyFont="1" applyFill="1" applyBorder="1" applyAlignment="1">
      <alignment/>
    </xf>
    <xf numFmtId="0" fontId="47" fillId="33" borderId="40" xfId="0" applyFont="1" applyFill="1" applyBorder="1" applyAlignment="1">
      <alignment/>
    </xf>
    <xf numFmtId="0" fontId="47" fillId="33" borderId="54" xfId="0" applyFont="1" applyFill="1" applyBorder="1" applyAlignment="1">
      <alignment/>
    </xf>
    <xf numFmtId="0" fontId="47" fillId="33" borderId="61" xfId="0" applyFont="1" applyFill="1" applyBorder="1" applyAlignment="1">
      <alignment/>
    </xf>
    <xf numFmtId="0" fontId="48" fillId="33" borderId="27" xfId="0" applyFont="1" applyFill="1" applyBorder="1" applyAlignment="1">
      <alignment horizontal="left" vertical="center" wrapText="1"/>
    </xf>
    <xf numFmtId="0" fontId="46" fillId="33" borderId="44" xfId="0" applyFont="1" applyFill="1" applyBorder="1" applyAlignment="1">
      <alignment vertical="center"/>
    </xf>
    <xf numFmtId="0" fontId="46" fillId="33" borderId="47" xfId="0" applyFont="1" applyFill="1" applyBorder="1" applyAlignment="1">
      <alignment vertical="center"/>
    </xf>
    <xf numFmtId="0" fontId="46" fillId="33" borderId="41" xfId="0" applyFont="1" applyFill="1" applyBorder="1" applyAlignment="1">
      <alignment horizontal="left"/>
    </xf>
    <xf numFmtId="0" fontId="46" fillId="33" borderId="43" xfId="0" applyFont="1" applyFill="1" applyBorder="1" applyAlignment="1">
      <alignment horizontal="left"/>
    </xf>
    <xf numFmtId="0" fontId="18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26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9" fillId="33" borderId="27" xfId="0" applyNumberFormat="1" applyFont="1" applyFill="1" applyBorder="1" applyAlignment="1">
      <alignment horizontal="center" vertical="center" wrapText="1"/>
    </xf>
    <xf numFmtId="4" fontId="9" fillId="33" borderId="29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8</xdr:row>
      <xdr:rowOff>9525</xdr:rowOff>
    </xdr:from>
    <xdr:ext cx="190500" cy="257175"/>
    <xdr:sp>
      <xdr:nvSpPr>
        <xdr:cNvPr id="1" name="TextBox 4"/>
        <xdr:cNvSpPr txBox="1">
          <a:spLocks noChangeArrowheads="1"/>
        </xdr:cNvSpPr>
      </xdr:nvSpPr>
      <xdr:spPr>
        <a:xfrm>
          <a:off x="8239125" y="1990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28575</xdr:rowOff>
    </xdr:from>
    <xdr:to>
      <xdr:col>2</xdr:col>
      <xdr:colOff>371475</xdr:colOff>
      <xdr:row>6</xdr:row>
      <xdr:rowOff>190500</xdr:rowOff>
    </xdr:to>
    <xdr:pic>
      <xdr:nvPicPr>
        <xdr:cNvPr id="2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38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180975</xdr:colOff>
      <xdr:row>9</xdr:row>
      <xdr:rowOff>57150</xdr:rowOff>
    </xdr:from>
    <xdr:ext cx="5848350" cy="1133475"/>
    <xdr:sp>
      <xdr:nvSpPr>
        <xdr:cNvPr id="3" name="Прямоугольник 6"/>
        <xdr:cNvSpPr>
          <a:spLocks/>
        </xdr:cNvSpPr>
      </xdr:nvSpPr>
      <xdr:spPr>
        <a:xfrm>
          <a:off x="180975" y="2286000"/>
          <a:ext cx="5848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900" b="1" i="0" u="none" baseline="0"/>
            <a:t>ПРАЙС-ЛИСТ</a:t>
          </a:r>
        </a:p>
      </xdr:txBody>
    </xdr:sp>
    <xdr:clientData/>
  </xdr:oneCellAnchor>
  <xdr:twoCellAnchor editAs="oneCell">
    <xdr:from>
      <xdr:col>2</xdr:col>
      <xdr:colOff>714375</xdr:colOff>
      <xdr:row>1</xdr:row>
      <xdr:rowOff>85725</xdr:rowOff>
    </xdr:from>
    <xdr:to>
      <xdr:col>8</xdr:col>
      <xdr:colOff>9525</xdr:colOff>
      <xdr:row>5</xdr:row>
      <xdr:rowOff>95250</xdr:rowOff>
    </xdr:to>
    <xdr:pic>
      <xdr:nvPicPr>
        <xdr:cNvPr id="4" name="Picture 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33375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30</xdr:row>
      <xdr:rowOff>161925</xdr:rowOff>
    </xdr:from>
    <xdr:to>
      <xdr:col>6</xdr:col>
      <xdr:colOff>361950</xdr:colOff>
      <xdr:row>35</xdr:row>
      <xdr:rowOff>247650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514475" y="7591425"/>
          <a:ext cx="32480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(</a:t>
          </a:r>
          <a:r>
            <a:rPr lang="en-US" cap="none" sz="20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812) 326-53-06</a:t>
          </a:r>
          <a:r>
            <a:rPr lang="en-US" cap="none" sz="2000" b="0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2000" b="0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6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ptk.spb@list.ru</a:t>
          </a:r>
          <a:r>
            <a:rPr lang="en-US" cap="none" sz="16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6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www.ptkspb.ru</a:t>
          </a:r>
          <a:r>
            <a:rPr lang="en-US" cap="none" sz="16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6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пр. Обуховской Обороны</a:t>
          </a:r>
          <a:r>
            <a:rPr lang="en-US" cap="none" sz="1600" b="0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600" b="1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д. 261, корп.3 лит А</a:t>
          </a:r>
          <a:r>
            <a:rPr lang="en-US" cap="none" sz="1600" b="0" i="0" u="none" baseline="0">
              <a:solidFill>
                <a:srgbClr val="33CCCC"/>
              </a:solidFill>
              <a:latin typeface="Cambria"/>
              <a:ea typeface="Cambria"/>
              <a:cs typeface="Cambria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28</xdr:row>
      <xdr:rowOff>9525</xdr:rowOff>
    </xdr:from>
    <xdr:to>
      <xdr:col>4</xdr:col>
      <xdr:colOff>523875</xdr:colOff>
      <xdr:row>44</xdr:row>
      <xdr:rowOff>180975</xdr:rowOff>
    </xdr:to>
    <xdr:pic>
      <xdr:nvPicPr>
        <xdr:cNvPr id="1" name="Picture 4" descr="press_release_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810250"/>
          <a:ext cx="24574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28575</xdr:rowOff>
    </xdr:from>
    <xdr:to>
      <xdr:col>9</xdr:col>
      <xdr:colOff>628650</xdr:colOff>
      <xdr:row>4</xdr:row>
      <xdr:rowOff>0</xdr:rowOff>
    </xdr:to>
    <xdr:pic>
      <xdr:nvPicPr>
        <xdr:cNvPr id="2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28575</xdr:rowOff>
    </xdr:from>
    <xdr:to>
      <xdr:col>9</xdr:col>
      <xdr:colOff>628650</xdr:colOff>
      <xdr:row>4</xdr:row>
      <xdr:rowOff>38100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28575</xdr:rowOff>
    </xdr:from>
    <xdr:to>
      <xdr:col>6</xdr:col>
      <xdr:colOff>942975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28575</xdr:rowOff>
    </xdr:from>
    <xdr:to>
      <xdr:col>6</xdr:col>
      <xdr:colOff>942975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28575</xdr:rowOff>
    </xdr:from>
    <xdr:to>
      <xdr:col>4</xdr:col>
      <xdr:colOff>1104900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28575</xdr:rowOff>
    </xdr:from>
    <xdr:to>
      <xdr:col>5</xdr:col>
      <xdr:colOff>809625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28575</xdr:rowOff>
    </xdr:from>
    <xdr:to>
      <xdr:col>4</xdr:col>
      <xdr:colOff>971550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28575</xdr:rowOff>
    </xdr:from>
    <xdr:to>
      <xdr:col>4</xdr:col>
      <xdr:colOff>895350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28575</xdr:rowOff>
    </xdr:from>
    <xdr:to>
      <xdr:col>4</xdr:col>
      <xdr:colOff>1047750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28575</xdr:rowOff>
    </xdr:from>
    <xdr:to>
      <xdr:col>11</xdr:col>
      <xdr:colOff>457200</xdr:colOff>
      <xdr:row>3</xdr:row>
      <xdr:rowOff>28575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4381500</xdr:colOff>
      <xdr:row>0</xdr:row>
      <xdr:rowOff>38100</xdr:rowOff>
    </xdr:from>
    <xdr:to>
      <xdr:col>1</xdr:col>
      <xdr:colOff>495300</xdr:colOff>
      <xdr:row>3</xdr:row>
      <xdr:rowOff>200025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81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28575</xdr:rowOff>
    </xdr:from>
    <xdr:to>
      <xdr:col>9</xdr:col>
      <xdr:colOff>676275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0</xdr:row>
      <xdr:rowOff>19050</xdr:rowOff>
    </xdr:from>
    <xdr:to>
      <xdr:col>8</xdr:col>
      <xdr:colOff>685800</xdr:colOff>
      <xdr:row>3</xdr:row>
      <xdr:rowOff>180975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90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19050</xdr:rowOff>
    </xdr:from>
    <xdr:to>
      <xdr:col>8</xdr:col>
      <xdr:colOff>695325</xdr:colOff>
      <xdr:row>3</xdr:row>
      <xdr:rowOff>180975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90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0</xdr:row>
      <xdr:rowOff>28575</xdr:rowOff>
    </xdr:from>
    <xdr:to>
      <xdr:col>8</xdr:col>
      <xdr:colOff>685800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28575</xdr:rowOff>
    </xdr:from>
    <xdr:to>
      <xdr:col>6</xdr:col>
      <xdr:colOff>1076325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28575</xdr:rowOff>
    </xdr:from>
    <xdr:to>
      <xdr:col>8</xdr:col>
      <xdr:colOff>676275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28575</xdr:rowOff>
    </xdr:from>
    <xdr:to>
      <xdr:col>8</xdr:col>
      <xdr:colOff>676275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28575</xdr:rowOff>
    </xdr:from>
    <xdr:to>
      <xdr:col>6</xdr:col>
      <xdr:colOff>914400</xdr:colOff>
      <xdr:row>4</xdr:row>
      <xdr:rowOff>0</xdr:rowOff>
    </xdr:to>
    <xdr:pic>
      <xdr:nvPicPr>
        <xdr:cNvPr id="1" name="Picture 5" descr="E:\Папочка\МОИ РИСУНКИ\КАРТИНКИ ПО СТП\stp_logo_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exprom.ru/" TargetMode="External" /><Relationship Id="rId2" Type="http://schemas.openxmlformats.org/officeDocument/2006/relationships/hyperlink" Target="mailto:sale@santexprom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75" workbookViewId="0" topLeftCell="A1">
      <selection activeCell="A7" sqref="A7:H7"/>
    </sheetView>
  </sheetViews>
  <sheetFormatPr defaultColWidth="9.140625" defaultRowHeight="19.5" customHeight="1"/>
  <cols>
    <col min="1" max="7" width="11.00390625" style="1" customWidth="1"/>
    <col min="8" max="8" width="14.8515625" style="1" customWidth="1"/>
    <col min="9" max="16384" width="9.140625" style="1" customWidth="1"/>
  </cols>
  <sheetData>
    <row r="1" spans="7:8" ht="19.5" customHeight="1">
      <c r="G1" s="2"/>
      <c r="H1" s="2"/>
    </row>
    <row r="2" spans="7:8" ht="19.5" customHeight="1">
      <c r="G2" s="3"/>
      <c r="H2" s="3"/>
    </row>
    <row r="3" spans="7:8" ht="19.5" customHeight="1">
      <c r="G3" s="4"/>
      <c r="H3" s="4"/>
    </row>
    <row r="4" spans="7:8" ht="19.5" customHeight="1">
      <c r="G4" s="5"/>
      <c r="H4" s="5"/>
    </row>
    <row r="5" spans="1:8" ht="19.5" customHeight="1">
      <c r="A5" s="6"/>
      <c r="B5" s="6"/>
      <c r="C5" s="6"/>
      <c r="D5" s="6"/>
      <c r="E5" s="6"/>
      <c r="F5" s="6"/>
      <c r="G5" s="5"/>
      <c r="H5" s="5"/>
    </row>
    <row r="6" spans="1:8" ht="19.5" customHeight="1">
      <c r="A6" s="314"/>
      <c r="B6" s="315"/>
      <c r="C6" s="315"/>
      <c r="D6" s="315"/>
      <c r="E6" s="315"/>
      <c r="F6" s="7"/>
      <c r="G6" s="7"/>
      <c r="H6" s="7"/>
    </row>
    <row r="7" spans="1:8" ht="19.5" customHeight="1" thickBot="1">
      <c r="A7" s="316"/>
      <c r="B7" s="316"/>
      <c r="C7" s="316"/>
      <c r="D7" s="316"/>
      <c r="E7" s="316"/>
      <c r="F7" s="316"/>
      <c r="G7" s="316"/>
      <c r="H7" s="316"/>
    </row>
    <row r="8" spans="1:4" ht="19.5" customHeight="1" thickTop="1">
      <c r="A8" s="8"/>
      <c r="B8" s="9"/>
      <c r="C8" s="9"/>
      <c r="D8" s="9"/>
    </row>
    <row r="9" spans="1:7" ht="19.5" customHeight="1">
      <c r="A9" s="10" t="s">
        <v>624</v>
      </c>
      <c r="G9" s="11"/>
    </row>
    <row r="10" spans="1:7" ht="19.5" customHeight="1">
      <c r="A10" s="12"/>
      <c r="G10" s="11"/>
    </row>
    <row r="11" spans="1:11" ht="19.5" customHeight="1">
      <c r="A11" s="13"/>
      <c r="B11" s="13"/>
      <c r="C11" s="13"/>
      <c r="D11" s="13"/>
      <c r="E11" s="13"/>
      <c r="F11" s="13"/>
      <c r="G11" s="13"/>
      <c r="H11" s="13"/>
      <c r="K11" s="14"/>
    </row>
    <row r="12" spans="1:8" ht="19.5" customHeight="1">
      <c r="A12" s="15"/>
      <c r="B12" s="15"/>
      <c r="C12" s="15"/>
      <c r="D12" s="15"/>
      <c r="E12" s="15"/>
      <c r="F12" s="15"/>
      <c r="G12" s="15"/>
      <c r="H12" s="15"/>
    </row>
    <row r="13" spans="1:8" ht="19.5" customHeight="1">
      <c r="A13" s="16"/>
      <c r="B13" s="16"/>
      <c r="C13" s="16"/>
      <c r="D13" s="16"/>
      <c r="E13" s="16"/>
      <c r="F13" s="16"/>
      <c r="G13" s="16"/>
      <c r="H13" s="16"/>
    </row>
    <row r="14" spans="1:8" ht="19.5" customHeight="1">
      <c r="A14" s="16"/>
      <c r="B14" s="16"/>
      <c r="C14" s="16"/>
      <c r="D14" s="16"/>
      <c r="E14" s="16"/>
      <c r="F14" s="16"/>
      <c r="G14" s="16"/>
      <c r="H14" s="16"/>
    </row>
    <row r="15" spans="1:8" ht="19.5" customHeight="1">
      <c r="A15" s="17" t="s">
        <v>605</v>
      </c>
      <c r="B15" s="18"/>
      <c r="C15" s="19"/>
      <c r="D15" s="19"/>
      <c r="E15" s="19"/>
      <c r="F15" s="19"/>
      <c r="G15" s="19"/>
      <c r="H15" s="19"/>
    </row>
    <row r="16" spans="1:8" ht="19.5" customHeight="1">
      <c r="A16" s="17" t="s">
        <v>606</v>
      </c>
      <c r="B16" s="18"/>
      <c r="C16" s="19"/>
      <c r="D16" s="19"/>
      <c r="E16" s="19"/>
      <c r="F16" s="19"/>
      <c r="G16" s="19"/>
      <c r="H16" s="19"/>
    </row>
    <row r="17" spans="1:8" ht="19.5" customHeight="1">
      <c r="A17" s="20" t="s">
        <v>604</v>
      </c>
      <c r="B17" s="21"/>
      <c r="C17" s="21"/>
      <c r="D17" s="21"/>
      <c r="E17" s="21"/>
      <c r="F17" s="21"/>
      <c r="G17" s="21"/>
      <c r="H17" s="21"/>
    </row>
    <row r="18" spans="1:8" ht="19.5" customHeight="1">
      <c r="A18" s="20" t="s">
        <v>607</v>
      </c>
      <c r="B18" s="21"/>
      <c r="C18" s="21"/>
      <c r="D18" s="21"/>
      <c r="E18" s="21"/>
      <c r="F18" s="21"/>
      <c r="G18" s="21"/>
      <c r="H18" s="21"/>
    </row>
    <row r="19" spans="1:8" ht="19.5" customHeight="1">
      <c r="A19" s="17" t="s">
        <v>608</v>
      </c>
      <c r="B19" s="18"/>
      <c r="C19" s="19"/>
      <c r="D19" s="19"/>
      <c r="E19" s="19"/>
      <c r="F19" s="19"/>
      <c r="G19" s="19"/>
      <c r="H19" s="19"/>
    </row>
    <row r="20" spans="1:8" ht="19.5" customHeight="1">
      <c r="A20" s="17" t="s">
        <v>609</v>
      </c>
      <c r="B20" s="18"/>
      <c r="C20" s="19"/>
      <c r="D20" s="19"/>
      <c r="E20" s="19"/>
      <c r="F20" s="19"/>
      <c r="G20" s="19"/>
      <c r="H20" s="19"/>
    </row>
    <row r="21" spans="1:8" ht="19.5" customHeight="1">
      <c r="A21" s="22" t="s">
        <v>610</v>
      </c>
      <c r="B21" s="18"/>
      <c r="C21" s="19"/>
      <c r="D21" s="19"/>
      <c r="E21" s="19"/>
      <c r="F21" s="19"/>
      <c r="G21" s="19"/>
      <c r="H21" s="19"/>
    </row>
    <row r="22" spans="1:8" ht="19.5" customHeight="1">
      <c r="A22" s="17" t="s">
        <v>611</v>
      </c>
      <c r="B22" s="18"/>
      <c r="C22" s="19"/>
      <c r="D22" s="19"/>
      <c r="E22" s="19"/>
      <c r="F22" s="19"/>
      <c r="G22" s="19"/>
      <c r="H22" s="19"/>
    </row>
    <row r="23" spans="1:8" ht="19.5" customHeight="1">
      <c r="A23" s="17" t="s">
        <v>612</v>
      </c>
      <c r="B23" s="18"/>
      <c r="C23" s="19"/>
      <c r="D23" s="19"/>
      <c r="E23" s="19"/>
      <c r="F23" s="19"/>
      <c r="G23" s="19"/>
      <c r="H23" s="19"/>
    </row>
    <row r="24" spans="1:8" ht="19.5" customHeight="1">
      <c r="A24" s="23"/>
      <c r="B24" s="18"/>
      <c r="C24" s="19"/>
      <c r="D24" s="19"/>
      <c r="E24" s="19"/>
      <c r="F24" s="19"/>
      <c r="G24" s="19"/>
      <c r="H24" s="19"/>
    </row>
    <row r="25" spans="1:8" ht="19.5" customHeight="1">
      <c r="A25" s="23"/>
      <c r="B25" s="18"/>
      <c r="C25" s="19"/>
      <c r="D25" s="19"/>
      <c r="E25" s="19"/>
      <c r="F25" s="19"/>
      <c r="G25" s="19"/>
      <c r="H25" s="19"/>
    </row>
    <row r="26" spans="1:8" ht="19.5" customHeight="1">
      <c r="A26" s="23"/>
      <c r="B26" s="18"/>
      <c r="C26" s="19"/>
      <c r="D26" s="19"/>
      <c r="E26" s="19"/>
      <c r="F26" s="19"/>
      <c r="G26" s="19"/>
      <c r="H26" s="19"/>
    </row>
    <row r="27" spans="1:8" ht="19.5" customHeight="1">
      <c r="A27" s="23"/>
      <c r="B27" s="18"/>
      <c r="C27" s="19"/>
      <c r="D27" s="19"/>
      <c r="E27" s="19"/>
      <c r="F27" s="19"/>
      <c r="G27" s="19"/>
      <c r="H27" s="19"/>
    </row>
    <row r="28" spans="1:8" ht="19.5" customHeight="1">
      <c r="A28" s="23"/>
      <c r="B28" s="18"/>
      <c r="C28" s="19"/>
      <c r="D28" s="19"/>
      <c r="E28" s="19"/>
      <c r="F28" s="19"/>
      <c r="G28" s="19"/>
      <c r="H28" s="19"/>
    </row>
    <row r="29" spans="1:8" ht="19.5" customHeight="1">
      <c r="A29" s="23"/>
      <c r="B29" s="18"/>
      <c r="C29" s="19"/>
      <c r="D29" s="19"/>
      <c r="E29" s="19"/>
      <c r="F29" s="19"/>
      <c r="G29" s="19"/>
      <c r="H29" s="19"/>
    </row>
    <row r="30" spans="1:8" ht="19.5" customHeight="1">
      <c r="A30" s="23"/>
      <c r="B30" s="18"/>
      <c r="C30" s="19"/>
      <c r="D30" s="19"/>
      <c r="E30" s="19"/>
      <c r="F30" s="19"/>
      <c r="G30" s="19"/>
      <c r="H30" s="19"/>
    </row>
    <row r="31" spans="1:8" ht="19.5" customHeight="1">
      <c r="A31" s="23"/>
      <c r="B31" s="19"/>
      <c r="C31" s="19"/>
      <c r="D31" s="19"/>
      <c r="E31" s="19"/>
      <c r="F31" s="19"/>
      <c r="G31" s="19"/>
      <c r="H31" s="19"/>
    </row>
    <row r="32" spans="1:8" ht="19.5" customHeight="1">
      <c r="A32" s="317" t="s">
        <v>626</v>
      </c>
      <c r="B32" s="317"/>
      <c r="C32" s="317"/>
      <c r="D32" s="317"/>
      <c r="E32" s="317"/>
      <c r="F32" s="317"/>
      <c r="G32" s="317"/>
      <c r="H32" s="317"/>
    </row>
    <row r="33" spans="1:8" ht="19.5" customHeight="1">
      <c r="A33" s="317" t="s">
        <v>627</v>
      </c>
      <c r="B33" s="317"/>
      <c r="C33" s="317"/>
      <c r="D33" s="317"/>
      <c r="E33" s="317"/>
      <c r="F33" s="317"/>
      <c r="G33" s="317"/>
      <c r="H33" s="317"/>
    </row>
    <row r="34" spans="1:8" ht="19.5" customHeight="1">
      <c r="A34" s="317" t="s">
        <v>625</v>
      </c>
      <c r="B34" s="317"/>
      <c r="C34" s="317"/>
      <c r="D34" s="317"/>
      <c r="E34" s="317"/>
      <c r="F34" s="317"/>
      <c r="G34" s="317"/>
      <c r="H34" s="317"/>
    </row>
    <row r="35" spans="1:8" ht="19.5" customHeight="1">
      <c r="A35" s="318" t="s">
        <v>613</v>
      </c>
      <c r="B35" s="319"/>
      <c r="C35" s="319"/>
      <c r="D35" s="319"/>
      <c r="E35" s="319"/>
      <c r="F35" s="319"/>
      <c r="G35" s="319"/>
      <c r="H35" s="319"/>
    </row>
    <row r="36" spans="1:8" ht="19.5" customHeight="1">
      <c r="A36" s="318" t="s">
        <v>249</v>
      </c>
      <c r="B36" s="318"/>
      <c r="C36" s="318"/>
      <c r="D36" s="318"/>
      <c r="E36" s="318"/>
      <c r="F36" s="318"/>
      <c r="G36" s="318"/>
      <c r="H36" s="318"/>
    </row>
    <row r="37" spans="1:8" ht="19.5" customHeight="1">
      <c r="A37" s="24"/>
      <c r="B37" s="24"/>
      <c r="C37" s="24"/>
      <c r="D37" s="24"/>
      <c r="E37" s="24"/>
      <c r="F37" s="24"/>
      <c r="G37" s="24"/>
      <c r="H37" s="24"/>
    </row>
    <row r="38" spans="1:8" ht="19.5" customHeight="1">
      <c r="A38" s="24"/>
      <c r="B38" s="24"/>
      <c r="C38" s="24"/>
      <c r="D38" s="24"/>
      <c r="E38" s="24"/>
      <c r="F38" s="24"/>
      <c r="G38" s="24"/>
      <c r="H38" s="24"/>
    </row>
    <row r="39" spans="1:8" ht="19.5" customHeight="1">
      <c r="A39" s="24"/>
      <c r="B39" s="24"/>
      <c r="C39" s="24"/>
      <c r="D39" s="24"/>
      <c r="E39" s="24"/>
      <c r="F39" s="24"/>
      <c r="G39" s="24"/>
      <c r="H39" s="24"/>
    </row>
    <row r="40" spans="1:8" ht="19.5" customHeight="1">
      <c r="A40" s="24"/>
      <c r="B40" s="24"/>
      <c r="C40" s="24"/>
      <c r="D40" s="24"/>
      <c r="E40" s="24"/>
      <c r="F40" s="24"/>
      <c r="G40" s="24"/>
      <c r="H40" s="24"/>
    </row>
    <row r="41" spans="1:8" ht="19.5" customHeight="1">
      <c r="A41" s="24"/>
      <c r="B41" s="24"/>
      <c r="C41" s="24"/>
      <c r="D41" s="24"/>
      <c r="E41" s="24"/>
      <c r="F41" s="24"/>
      <c r="G41" s="24"/>
      <c r="H41" s="24"/>
    </row>
    <row r="42" spans="1:8" ht="19.5" customHeight="1">
      <c r="A42" s="24"/>
      <c r="B42" s="24"/>
      <c r="C42" s="24"/>
      <c r="D42" s="24"/>
      <c r="E42" s="24"/>
      <c r="F42" s="24"/>
      <c r="G42" s="24"/>
      <c r="H42" s="24"/>
    </row>
    <row r="43" spans="1:8" ht="19.5" customHeight="1">
      <c r="A43" s="24"/>
      <c r="B43" s="24"/>
      <c r="C43" s="24"/>
      <c r="D43" s="24"/>
      <c r="E43" s="24"/>
      <c r="F43" s="24"/>
      <c r="G43" s="24"/>
      <c r="H43" s="24"/>
    </row>
    <row r="44" spans="1:8" ht="19.5" customHeight="1">
      <c r="A44" s="24"/>
      <c r="B44" s="24"/>
      <c r="C44" s="24"/>
      <c r="D44" s="24"/>
      <c r="E44" s="24"/>
      <c r="F44" s="24"/>
      <c r="G44" s="24"/>
      <c r="H44" s="24"/>
    </row>
    <row r="45" spans="1:8" ht="19.5" customHeight="1">
      <c r="A45" s="24"/>
      <c r="B45" s="24"/>
      <c r="C45" s="24"/>
      <c r="D45" s="24"/>
      <c r="E45" s="24"/>
      <c r="F45" s="24"/>
      <c r="G45" s="24"/>
      <c r="H45" s="24"/>
    </row>
    <row r="46" spans="1:8" ht="19.5" customHeight="1">
      <c r="A46" s="24"/>
      <c r="B46" s="24"/>
      <c r="C46" s="24"/>
      <c r="D46" s="24"/>
      <c r="E46" s="24"/>
      <c r="F46" s="24"/>
      <c r="G46" s="24"/>
      <c r="H46" s="24"/>
    </row>
    <row r="47" spans="1:8" ht="19.5" customHeight="1">
      <c r="A47" s="24"/>
      <c r="B47" s="24"/>
      <c r="C47" s="24"/>
      <c r="D47" s="24"/>
      <c r="E47" s="24"/>
      <c r="F47" s="24"/>
      <c r="G47" s="24"/>
      <c r="H47" s="24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9.5" customHeight="1">
      <c r="A49" s="24"/>
      <c r="B49" s="24"/>
      <c r="C49" s="24"/>
      <c r="D49" s="24"/>
      <c r="E49" s="24"/>
      <c r="F49" s="24"/>
      <c r="G49" s="24"/>
      <c r="H49" s="24"/>
    </row>
    <row r="50" spans="1:8" ht="19.5" customHeight="1">
      <c r="A50" s="24"/>
      <c r="B50" s="24"/>
      <c r="C50" s="24"/>
      <c r="D50" s="24"/>
      <c r="E50" s="24"/>
      <c r="F50" s="24"/>
      <c r="G50" s="24"/>
      <c r="H50" s="24"/>
    </row>
    <row r="51" spans="1:8" ht="19.5" customHeight="1">
      <c r="A51" s="24"/>
      <c r="B51" s="24"/>
      <c r="C51" s="24"/>
      <c r="D51" s="24"/>
      <c r="E51" s="24"/>
      <c r="F51" s="24"/>
      <c r="G51" s="24"/>
      <c r="H51" s="24"/>
    </row>
    <row r="52" spans="1:8" ht="19.5" customHeight="1">
      <c r="A52" s="24"/>
      <c r="B52" s="24"/>
      <c r="C52" s="24"/>
      <c r="D52" s="24"/>
      <c r="E52" s="24"/>
      <c r="F52" s="24"/>
      <c r="G52" s="24"/>
      <c r="H52" s="24"/>
    </row>
    <row r="53" spans="1:8" ht="19.5" customHeight="1">
      <c r="A53" s="24"/>
      <c r="B53" s="24"/>
      <c r="C53" s="24"/>
      <c r="D53" s="24"/>
      <c r="E53" s="24"/>
      <c r="F53" s="24"/>
      <c r="G53" s="24"/>
      <c r="H53" s="24"/>
    </row>
    <row r="54" spans="1:8" ht="19.5" customHeight="1">
      <c r="A54" s="24"/>
      <c r="B54" s="24"/>
      <c r="C54" s="24"/>
      <c r="D54" s="24"/>
      <c r="E54" s="24"/>
      <c r="F54" s="24"/>
      <c r="G54" s="24"/>
      <c r="H54" s="24"/>
    </row>
    <row r="55" spans="1:8" ht="19.5" customHeight="1">
      <c r="A55" s="24"/>
      <c r="B55" s="24"/>
      <c r="C55" s="24"/>
      <c r="D55" s="24"/>
      <c r="E55" s="24"/>
      <c r="F55" s="24"/>
      <c r="G55" s="24"/>
      <c r="H55" s="24"/>
    </row>
    <row r="56" spans="1:8" ht="19.5" customHeight="1">
      <c r="A56" s="24"/>
      <c r="B56" s="24"/>
      <c r="C56" s="24"/>
      <c r="D56" s="24"/>
      <c r="E56" s="24"/>
      <c r="F56" s="24"/>
      <c r="G56" s="24"/>
      <c r="H56" s="24"/>
    </row>
    <row r="57" spans="1:8" ht="19.5" customHeight="1">
      <c r="A57" s="24"/>
      <c r="B57" s="24"/>
      <c r="C57" s="24"/>
      <c r="D57" s="24"/>
      <c r="E57" s="24"/>
      <c r="F57" s="24"/>
      <c r="G57" s="24"/>
      <c r="H57" s="24"/>
    </row>
    <row r="58" spans="1:8" ht="19.5" customHeight="1">
      <c r="A58" s="24"/>
      <c r="B58" s="24"/>
      <c r="C58" s="24"/>
      <c r="D58" s="24"/>
      <c r="E58" s="24"/>
      <c r="F58" s="24"/>
      <c r="G58" s="24"/>
      <c r="H58" s="24"/>
    </row>
    <row r="59" spans="1:8" ht="19.5" customHeight="1">
      <c r="A59" s="24"/>
      <c r="B59" s="24"/>
      <c r="C59" s="24"/>
      <c r="D59" s="24"/>
      <c r="E59" s="24"/>
      <c r="F59" s="24"/>
      <c r="G59" s="24"/>
      <c r="H59" s="24"/>
    </row>
    <row r="60" spans="1:8" ht="19.5" customHeight="1">
      <c r="A60" s="24"/>
      <c r="B60" s="24"/>
      <c r="C60" s="24"/>
      <c r="D60" s="24"/>
      <c r="E60" s="24"/>
      <c r="F60" s="24"/>
      <c r="G60" s="24"/>
      <c r="H60" s="24"/>
    </row>
    <row r="61" spans="1:8" ht="19.5" customHeight="1">
      <c r="A61" s="24"/>
      <c r="B61" s="24"/>
      <c r="C61" s="24"/>
      <c r="D61" s="24"/>
      <c r="E61" s="24"/>
      <c r="F61" s="24"/>
      <c r="G61" s="24"/>
      <c r="H61" s="24"/>
    </row>
    <row r="62" spans="1:8" ht="19.5" customHeight="1">
      <c r="A62" s="24"/>
      <c r="B62" s="24"/>
      <c r="C62" s="24"/>
      <c r="D62" s="24"/>
      <c r="E62" s="24"/>
      <c r="F62" s="24"/>
      <c r="G62" s="24"/>
      <c r="H62" s="24"/>
    </row>
    <row r="63" spans="1:8" ht="19.5" customHeight="1">
      <c r="A63" s="24"/>
      <c r="B63" s="24"/>
      <c r="C63" s="24"/>
      <c r="D63" s="24"/>
      <c r="E63" s="24"/>
      <c r="F63" s="24"/>
      <c r="G63" s="24"/>
      <c r="H63" s="24"/>
    </row>
    <row r="64" spans="1:8" ht="19.5" customHeight="1">
      <c r="A64" s="24"/>
      <c r="B64" s="24"/>
      <c r="C64" s="24"/>
      <c r="D64" s="24"/>
      <c r="E64" s="24"/>
      <c r="F64" s="24"/>
      <c r="G64" s="24"/>
      <c r="H64" s="24"/>
    </row>
    <row r="65" spans="1:8" ht="19.5" customHeight="1">
      <c r="A65" s="24"/>
      <c r="B65" s="24"/>
      <c r="C65" s="24"/>
      <c r="D65" s="24"/>
      <c r="E65" s="24"/>
      <c r="F65" s="24"/>
      <c r="G65" s="24"/>
      <c r="H65" s="24"/>
    </row>
    <row r="66" spans="1:8" ht="19.5" customHeight="1">
      <c r="A66" s="24"/>
      <c r="B66" s="24"/>
      <c r="C66" s="24"/>
      <c r="D66" s="24"/>
      <c r="E66" s="24"/>
      <c r="F66" s="24"/>
      <c r="G66" s="24"/>
      <c r="H66" s="24"/>
    </row>
    <row r="67" spans="1:8" ht="19.5" customHeight="1">
      <c r="A67" s="24"/>
      <c r="B67" s="24"/>
      <c r="C67" s="24"/>
      <c r="D67" s="24"/>
      <c r="E67" s="24"/>
      <c r="F67" s="24"/>
      <c r="G67" s="24"/>
      <c r="H67" s="24"/>
    </row>
    <row r="68" spans="1:8" ht="19.5" customHeight="1">
      <c r="A68" s="24"/>
      <c r="B68" s="24"/>
      <c r="C68" s="24"/>
      <c r="D68" s="24"/>
      <c r="E68" s="24"/>
      <c r="F68" s="24"/>
      <c r="G68" s="24"/>
      <c r="H68" s="24"/>
    </row>
    <row r="69" spans="1:8" ht="19.5" customHeight="1">
      <c r="A69" s="24"/>
      <c r="B69" s="24"/>
      <c r="C69" s="24"/>
      <c r="D69" s="24"/>
      <c r="E69" s="24"/>
      <c r="F69" s="24"/>
      <c r="G69" s="24"/>
      <c r="H69" s="24"/>
    </row>
    <row r="70" spans="1:8" ht="19.5" customHeight="1">
      <c r="A70" s="24"/>
      <c r="B70" s="24"/>
      <c r="C70" s="24"/>
      <c r="D70" s="24"/>
      <c r="E70" s="24"/>
      <c r="F70" s="24"/>
      <c r="G70" s="24"/>
      <c r="H70" s="24"/>
    </row>
    <row r="71" spans="1:8" ht="19.5" customHeight="1">
      <c r="A71" s="24"/>
      <c r="B71" s="24"/>
      <c r="C71" s="24"/>
      <c r="D71" s="24"/>
      <c r="E71" s="24"/>
      <c r="F71" s="24"/>
      <c r="G71" s="24"/>
      <c r="H71" s="24"/>
    </row>
    <row r="72" spans="1:8" ht="19.5" customHeight="1">
      <c r="A72" s="24"/>
      <c r="B72" s="24"/>
      <c r="C72" s="24"/>
      <c r="D72" s="24"/>
      <c r="E72" s="24"/>
      <c r="F72" s="24"/>
      <c r="G72" s="24"/>
      <c r="H72" s="24"/>
    </row>
    <row r="73" spans="1:8" ht="19.5" customHeight="1">
      <c r="A73" s="24"/>
      <c r="B73" s="24"/>
      <c r="C73" s="24"/>
      <c r="D73" s="24"/>
      <c r="E73" s="24"/>
      <c r="F73" s="24"/>
      <c r="G73" s="24"/>
      <c r="H73" s="24"/>
    </row>
    <row r="74" spans="1:8" ht="19.5" customHeight="1">
      <c r="A74" s="24"/>
      <c r="B74" s="24"/>
      <c r="C74" s="24"/>
      <c r="D74" s="24"/>
      <c r="E74" s="24"/>
      <c r="F74" s="24"/>
      <c r="G74" s="24"/>
      <c r="H74" s="24"/>
    </row>
    <row r="75" spans="1:8" ht="19.5" customHeight="1">
      <c r="A75" s="24"/>
      <c r="B75" s="24"/>
      <c r="C75" s="24"/>
      <c r="D75" s="24"/>
      <c r="E75" s="24"/>
      <c r="F75" s="24"/>
      <c r="G75" s="24"/>
      <c r="H75" s="24"/>
    </row>
    <row r="76" spans="1:8" ht="19.5" customHeight="1">
      <c r="A76" s="24"/>
      <c r="B76" s="24"/>
      <c r="C76" s="24"/>
      <c r="D76" s="24"/>
      <c r="E76" s="24"/>
      <c r="F76" s="24"/>
      <c r="G76" s="24"/>
      <c r="H76" s="24"/>
    </row>
    <row r="77" spans="1:8" ht="19.5" customHeight="1">
      <c r="A77" s="24"/>
      <c r="B77" s="24"/>
      <c r="C77" s="24"/>
      <c r="D77" s="24"/>
      <c r="E77" s="24"/>
      <c r="F77" s="24"/>
      <c r="G77" s="24"/>
      <c r="H77" s="24"/>
    </row>
    <row r="78" spans="1:8" ht="19.5" customHeight="1">
      <c r="A78" s="24"/>
      <c r="B78" s="24"/>
      <c r="C78" s="24"/>
      <c r="D78" s="24"/>
      <c r="E78" s="24"/>
      <c r="F78" s="24"/>
      <c r="G78" s="24"/>
      <c r="H78" s="24"/>
    </row>
    <row r="79" spans="1:8" ht="19.5" customHeight="1">
      <c r="A79" s="24"/>
      <c r="B79" s="24"/>
      <c r="C79" s="24"/>
      <c r="D79" s="24"/>
      <c r="E79" s="24"/>
      <c r="F79" s="24"/>
      <c r="G79" s="24"/>
      <c r="H79" s="24"/>
    </row>
    <row r="80" spans="1:8" ht="19.5" customHeight="1">
      <c r="A80" s="24"/>
      <c r="B80" s="24"/>
      <c r="C80" s="24"/>
      <c r="D80" s="24"/>
      <c r="E80" s="24"/>
      <c r="F80" s="24"/>
      <c r="G80" s="24"/>
      <c r="H80" s="24"/>
    </row>
    <row r="81" spans="1:8" ht="19.5" customHeight="1">
      <c r="A81" s="24"/>
      <c r="B81" s="24"/>
      <c r="C81" s="24"/>
      <c r="D81" s="24"/>
      <c r="E81" s="24"/>
      <c r="F81" s="24"/>
      <c r="G81" s="24"/>
      <c r="H81" s="24"/>
    </row>
    <row r="82" spans="1:8" ht="19.5" customHeight="1">
      <c r="A82" s="24"/>
      <c r="B82" s="24"/>
      <c r="C82" s="24"/>
      <c r="D82" s="24"/>
      <c r="E82" s="24"/>
      <c r="F82" s="24"/>
      <c r="G82" s="24"/>
      <c r="H82" s="24"/>
    </row>
    <row r="83" spans="1:8" ht="19.5" customHeight="1">
      <c r="A83" s="24"/>
      <c r="B83" s="24"/>
      <c r="C83" s="24"/>
      <c r="D83" s="24"/>
      <c r="E83" s="24"/>
      <c r="F83" s="24"/>
      <c r="G83" s="24"/>
      <c r="H83" s="24"/>
    </row>
    <row r="84" spans="1:8" ht="19.5" customHeight="1">
      <c r="A84" s="24"/>
      <c r="B84" s="24"/>
      <c r="C84" s="24"/>
      <c r="D84" s="24"/>
      <c r="E84" s="24"/>
      <c r="F84" s="24"/>
      <c r="G84" s="24"/>
      <c r="H84" s="24"/>
    </row>
    <row r="85" spans="1:8" ht="19.5" customHeight="1">
      <c r="A85" s="24"/>
      <c r="B85" s="24"/>
      <c r="C85" s="24"/>
      <c r="D85" s="24"/>
      <c r="E85" s="24"/>
      <c r="F85" s="24"/>
      <c r="G85" s="24"/>
      <c r="H85" s="24"/>
    </row>
  </sheetData>
  <sheetProtection password="CB1A" sheet="1"/>
  <mergeCells count="7">
    <mergeCell ref="A6:E6"/>
    <mergeCell ref="A7:H7"/>
    <mergeCell ref="A33:H33"/>
    <mergeCell ref="A36:H36"/>
    <mergeCell ref="A32:H32"/>
    <mergeCell ref="A34:H34"/>
    <mergeCell ref="A35:H35"/>
  </mergeCells>
  <hyperlinks>
    <hyperlink ref="A36" r:id="rId1" display="www.santexprom.ru"/>
    <hyperlink ref="A35" r:id="rId2" display="sale@santexprom.ru"/>
  </hyperlinks>
  <printOptions horizontalCentered="1" verticalCentered="1"/>
  <pageMargins left="0.5905511811023623" right="0" top="0" bottom="0.5905511811023623" header="0.5118110236220472" footer="0.11811023622047245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28">
      <selection activeCell="J32" sqref="J32"/>
    </sheetView>
  </sheetViews>
  <sheetFormatPr defaultColWidth="9.140625" defaultRowHeight="15" customHeight="1"/>
  <cols>
    <col min="1" max="1" width="8.00390625" style="1" customWidth="1"/>
    <col min="2" max="2" width="6.7109375" style="1" customWidth="1"/>
    <col min="3" max="3" width="5.421875" style="1" customWidth="1"/>
    <col min="4" max="4" width="10.28125" style="1" customWidth="1"/>
    <col min="5" max="5" width="10.421875" style="1" customWidth="1"/>
    <col min="6" max="6" width="10.00390625" style="1" customWidth="1"/>
    <col min="7" max="7" width="12.00390625" style="1" customWidth="1"/>
    <col min="8" max="8" width="10.00390625" style="1" customWidth="1"/>
    <col min="9" max="9" width="11.00390625" style="1" customWidth="1"/>
    <col min="10" max="10" width="10.00390625" style="1" customWidth="1"/>
    <col min="11" max="16384" width="9.140625" style="1" customWidth="1"/>
  </cols>
  <sheetData>
    <row r="1" spans="1:7" ht="15" customHeight="1">
      <c r="A1" s="123"/>
      <c r="G1" s="124"/>
    </row>
    <row r="2" spans="1:7" ht="15" customHeight="1">
      <c r="A2" s="123"/>
      <c r="G2" s="124"/>
    </row>
    <row r="3" spans="1:7" ht="15" customHeight="1">
      <c r="A3" s="123"/>
      <c r="G3" s="124"/>
    </row>
    <row r="4" spans="1:10" ht="15" customHeight="1">
      <c r="A4" s="123"/>
      <c r="G4" s="124"/>
      <c r="H4" s="125"/>
      <c r="I4" s="2"/>
      <c r="J4" s="2"/>
    </row>
    <row r="5" spans="1:10" s="83" customFormat="1" ht="15" customHeight="1">
      <c r="A5" s="344" t="s">
        <v>423</v>
      </c>
      <c r="B5" s="344"/>
      <c r="C5" s="344"/>
      <c r="D5" s="344"/>
      <c r="E5" s="344"/>
      <c r="F5" s="344"/>
      <c r="G5" s="344"/>
      <c r="H5" s="344"/>
      <c r="I5" s="344"/>
      <c r="J5" s="344"/>
    </row>
    <row r="6" spans="1:10" s="83" customFormat="1" ht="15" customHeight="1">
      <c r="A6" s="428" t="s">
        <v>274</v>
      </c>
      <c r="B6" s="431" t="s">
        <v>120</v>
      </c>
      <c r="C6" s="431"/>
      <c r="D6" s="431"/>
      <c r="E6" s="431"/>
      <c r="F6" s="432"/>
      <c r="G6" s="441" t="s">
        <v>152</v>
      </c>
      <c r="H6" s="431"/>
      <c r="I6" s="431"/>
      <c r="J6" s="442"/>
    </row>
    <row r="7" spans="1:10" s="65" customFormat="1" ht="15" customHeight="1">
      <c r="A7" s="429"/>
      <c r="B7" s="443" t="s">
        <v>119</v>
      </c>
      <c r="C7" s="444"/>
      <c r="D7" s="126" t="s">
        <v>540</v>
      </c>
      <c r="E7" s="54" t="s">
        <v>529</v>
      </c>
      <c r="F7" s="127" t="s">
        <v>537</v>
      </c>
      <c r="G7" s="447" t="s">
        <v>153</v>
      </c>
      <c r="H7" s="126" t="s">
        <v>540</v>
      </c>
      <c r="I7" s="54" t="s">
        <v>537</v>
      </c>
      <c r="J7" s="55" t="s">
        <v>541</v>
      </c>
    </row>
    <row r="8" spans="1:10" s="65" customFormat="1" ht="15" customHeight="1">
      <c r="A8" s="430"/>
      <c r="B8" s="445"/>
      <c r="C8" s="446"/>
      <c r="D8" s="128" t="s">
        <v>539</v>
      </c>
      <c r="E8" s="92" t="s">
        <v>67</v>
      </c>
      <c r="F8" s="129" t="s">
        <v>68</v>
      </c>
      <c r="G8" s="448"/>
      <c r="H8" s="128" t="s">
        <v>539</v>
      </c>
      <c r="I8" s="92" t="s">
        <v>67</v>
      </c>
      <c r="J8" s="93" t="s">
        <v>68</v>
      </c>
    </row>
    <row r="9" spans="1:10" s="65" customFormat="1" ht="15" customHeight="1">
      <c r="A9" s="130" t="s">
        <v>148</v>
      </c>
      <c r="B9" s="449" t="s">
        <v>149</v>
      </c>
      <c r="C9" s="449"/>
      <c r="D9" s="131" t="s">
        <v>150</v>
      </c>
      <c r="E9" s="130" t="s">
        <v>147</v>
      </c>
      <c r="F9" s="132" t="s">
        <v>147</v>
      </c>
      <c r="G9" s="133" t="s">
        <v>149</v>
      </c>
      <c r="H9" s="131" t="s">
        <v>150</v>
      </c>
      <c r="I9" s="130" t="s">
        <v>147</v>
      </c>
      <c r="J9" s="134" t="s">
        <v>147</v>
      </c>
    </row>
    <row r="10" spans="1:10" s="53" customFormat="1" ht="15" customHeight="1">
      <c r="A10" s="75">
        <v>3</v>
      </c>
      <c r="B10" s="427" t="s">
        <v>310</v>
      </c>
      <c r="C10" s="427"/>
      <c r="D10" s="78">
        <v>0.585</v>
      </c>
      <c r="E10" s="135">
        <v>1300</v>
      </c>
      <c r="F10" s="136">
        <f>E10*1.18</f>
        <v>1534</v>
      </c>
      <c r="G10" s="137" t="s">
        <v>323</v>
      </c>
      <c r="H10" s="138">
        <v>0.39</v>
      </c>
      <c r="I10" s="139">
        <v>1152</v>
      </c>
      <c r="J10" s="70">
        <f>I10*1.18</f>
        <v>1359.36</v>
      </c>
    </row>
    <row r="11" spans="1:10" s="53" customFormat="1" ht="15" customHeight="1">
      <c r="A11" s="75">
        <v>4</v>
      </c>
      <c r="B11" s="427" t="s">
        <v>311</v>
      </c>
      <c r="C11" s="427"/>
      <c r="D11" s="78">
        <v>0.78</v>
      </c>
      <c r="E11" s="135">
        <v>1731</v>
      </c>
      <c r="F11" s="136">
        <f aca="true" t="shared" si="0" ref="F11:F22">E11*1.18</f>
        <v>2042.58</v>
      </c>
      <c r="G11" s="137" t="s">
        <v>324</v>
      </c>
      <c r="H11" s="138">
        <v>0.52</v>
      </c>
      <c r="I11" s="139">
        <v>1535</v>
      </c>
      <c r="J11" s="70">
        <f aca="true" t="shared" si="1" ref="J11:J22">I11*1.18</f>
        <v>1811.3</v>
      </c>
    </row>
    <row r="12" spans="1:10" s="53" customFormat="1" ht="15" customHeight="1">
      <c r="A12" s="75">
        <v>5</v>
      </c>
      <c r="B12" s="427" t="s">
        <v>312</v>
      </c>
      <c r="C12" s="427"/>
      <c r="D12" s="78">
        <v>0.975</v>
      </c>
      <c r="E12" s="135">
        <v>2164</v>
      </c>
      <c r="F12" s="136">
        <f t="shared" si="0"/>
        <v>2553.52</v>
      </c>
      <c r="G12" s="137" t="s">
        <v>325</v>
      </c>
      <c r="H12" s="138">
        <v>0.65</v>
      </c>
      <c r="I12" s="139">
        <v>1919</v>
      </c>
      <c r="J12" s="70">
        <f t="shared" si="1"/>
        <v>2264.42</v>
      </c>
    </row>
    <row r="13" spans="1:10" s="53" customFormat="1" ht="15" customHeight="1">
      <c r="A13" s="75">
        <v>6</v>
      </c>
      <c r="B13" s="427" t="s">
        <v>313</v>
      </c>
      <c r="C13" s="427"/>
      <c r="D13" s="78">
        <v>1.17</v>
      </c>
      <c r="E13" s="135">
        <v>2596</v>
      </c>
      <c r="F13" s="136">
        <f t="shared" si="0"/>
        <v>3063.2799999999997</v>
      </c>
      <c r="G13" s="137" t="s">
        <v>326</v>
      </c>
      <c r="H13" s="138">
        <v>0.78</v>
      </c>
      <c r="I13" s="139">
        <v>2303</v>
      </c>
      <c r="J13" s="70">
        <f t="shared" si="1"/>
        <v>2717.54</v>
      </c>
    </row>
    <row r="14" spans="1:10" s="53" customFormat="1" ht="15" customHeight="1">
      <c r="A14" s="75">
        <v>7</v>
      </c>
      <c r="B14" s="427" t="s">
        <v>314</v>
      </c>
      <c r="C14" s="427"/>
      <c r="D14" s="78">
        <v>1.365</v>
      </c>
      <c r="E14" s="135">
        <v>3028</v>
      </c>
      <c r="F14" s="136">
        <f t="shared" si="0"/>
        <v>3573.04</v>
      </c>
      <c r="G14" s="137" t="s">
        <v>327</v>
      </c>
      <c r="H14" s="138">
        <v>0.91</v>
      </c>
      <c r="I14" s="139">
        <v>2686</v>
      </c>
      <c r="J14" s="70">
        <f t="shared" si="1"/>
        <v>3169.48</v>
      </c>
    </row>
    <row r="15" spans="1:10" s="53" customFormat="1" ht="15" customHeight="1">
      <c r="A15" s="75">
        <v>8</v>
      </c>
      <c r="B15" s="427" t="s">
        <v>315</v>
      </c>
      <c r="C15" s="427"/>
      <c r="D15" s="78">
        <v>1.56</v>
      </c>
      <c r="E15" s="135">
        <v>3461</v>
      </c>
      <c r="F15" s="136">
        <f t="shared" si="0"/>
        <v>4083.9799999999996</v>
      </c>
      <c r="G15" s="137" t="s">
        <v>328</v>
      </c>
      <c r="H15" s="138">
        <v>1.04</v>
      </c>
      <c r="I15" s="139">
        <v>3068</v>
      </c>
      <c r="J15" s="70">
        <f t="shared" si="1"/>
        <v>3620.24</v>
      </c>
    </row>
    <row r="16" spans="1:10" s="53" customFormat="1" ht="15" customHeight="1">
      <c r="A16" s="75">
        <v>9</v>
      </c>
      <c r="B16" s="427" t="s">
        <v>316</v>
      </c>
      <c r="C16" s="427"/>
      <c r="D16" s="78">
        <v>1.755</v>
      </c>
      <c r="E16" s="135">
        <v>3893</v>
      </c>
      <c r="F16" s="136">
        <f t="shared" si="0"/>
        <v>4593.74</v>
      </c>
      <c r="G16" s="137" t="s">
        <v>329</v>
      </c>
      <c r="H16" s="138">
        <v>1.17</v>
      </c>
      <c r="I16" s="139">
        <v>3452</v>
      </c>
      <c r="J16" s="70">
        <f t="shared" si="1"/>
        <v>4073.3599999999997</v>
      </c>
    </row>
    <row r="17" spans="1:10" s="53" customFormat="1" ht="15" customHeight="1">
      <c r="A17" s="75">
        <v>10</v>
      </c>
      <c r="B17" s="427" t="s">
        <v>317</v>
      </c>
      <c r="C17" s="427"/>
      <c r="D17" s="78">
        <v>1.95</v>
      </c>
      <c r="E17" s="135">
        <v>4326</v>
      </c>
      <c r="F17" s="136">
        <f t="shared" si="0"/>
        <v>5104.679999999999</v>
      </c>
      <c r="G17" s="137" t="s">
        <v>330</v>
      </c>
      <c r="H17" s="138">
        <v>1.3</v>
      </c>
      <c r="I17" s="139">
        <v>3836</v>
      </c>
      <c r="J17" s="70">
        <f t="shared" si="1"/>
        <v>4526.48</v>
      </c>
    </row>
    <row r="18" spans="1:10" s="53" customFormat="1" ht="15" customHeight="1">
      <c r="A18" s="75">
        <v>11</v>
      </c>
      <c r="B18" s="427" t="s">
        <v>318</v>
      </c>
      <c r="C18" s="427"/>
      <c r="D18" s="78">
        <v>2.145</v>
      </c>
      <c r="E18" s="135">
        <v>4758</v>
      </c>
      <c r="F18" s="136">
        <f t="shared" si="0"/>
        <v>5614.44</v>
      </c>
      <c r="G18" s="137" t="s">
        <v>331</v>
      </c>
      <c r="H18" s="138">
        <v>1.43</v>
      </c>
      <c r="I18" s="139">
        <v>4219</v>
      </c>
      <c r="J18" s="70">
        <f t="shared" si="1"/>
        <v>4978.42</v>
      </c>
    </row>
    <row r="19" spans="1:10" s="53" customFormat="1" ht="15" customHeight="1">
      <c r="A19" s="75">
        <v>12</v>
      </c>
      <c r="B19" s="427" t="s">
        <v>319</v>
      </c>
      <c r="C19" s="427"/>
      <c r="D19" s="78">
        <v>2.34</v>
      </c>
      <c r="E19" s="135">
        <v>5191</v>
      </c>
      <c r="F19" s="136">
        <f t="shared" si="0"/>
        <v>6125.38</v>
      </c>
      <c r="G19" s="137" t="s">
        <v>332</v>
      </c>
      <c r="H19" s="138">
        <v>1.56</v>
      </c>
      <c r="I19" s="139">
        <v>4603</v>
      </c>
      <c r="J19" s="70">
        <f t="shared" si="1"/>
        <v>5431.54</v>
      </c>
    </row>
    <row r="20" spans="1:10" s="53" customFormat="1" ht="15" customHeight="1">
      <c r="A20" s="75">
        <v>13</v>
      </c>
      <c r="B20" s="427" t="s">
        <v>320</v>
      </c>
      <c r="C20" s="427"/>
      <c r="D20" s="78">
        <v>2.535</v>
      </c>
      <c r="E20" s="135">
        <v>5623</v>
      </c>
      <c r="F20" s="136">
        <f t="shared" si="0"/>
        <v>6635.139999999999</v>
      </c>
      <c r="G20" s="137" t="s">
        <v>333</v>
      </c>
      <c r="H20" s="138">
        <v>1.69</v>
      </c>
      <c r="I20" s="139">
        <v>4986</v>
      </c>
      <c r="J20" s="70">
        <f t="shared" si="1"/>
        <v>5883.48</v>
      </c>
    </row>
    <row r="21" spans="1:10" s="53" customFormat="1" ht="15" customHeight="1">
      <c r="A21" s="75">
        <v>14</v>
      </c>
      <c r="B21" s="427" t="s">
        <v>321</v>
      </c>
      <c r="C21" s="427"/>
      <c r="D21" s="78">
        <v>2.73</v>
      </c>
      <c r="E21" s="135">
        <v>6055</v>
      </c>
      <c r="F21" s="136">
        <f t="shared" si="0"/>
        <v>7144.9</v>
      </c>
      <c r="G21" s="137" t="s">
        <v>334</v>
      </c>
      <c r="H21" s="138">
        <v>1.82</v>
      </c>
      <c r="I21" s="139">
        <v>5368</v>
      </c>
      <c r="J21" s="70">
        <f t="shared" si="1"/>
        <v>6334.24</v>
      </c>
    </row>
    <row r="22" spans="1:10" s="53" customFormat="1" ht="15" customHeight="1">
      <c r="A22" s="75">
        <v>15</v>
      </c>
      <c r="B22" s="427" t="s">
        <v>322</v>
      </c>
      <c r="C22" s="427"/>
      <c r="D22" s="78">
        <v>2.925</v>
      </c>
      <c r="E22" s="135">
        <v>6488</v>
      </c>
      <c r="F22" s="136">
        <f t="shared" si="0"/>
        <v>7655.839999999999</v>
      </c>
      <c r="G22" s="137" t="s">
        <v>335</v>
      </c>
      <c r="H22" s="138">
        <v>1.95</v>
      </c>
      <c r="I22" s="140">
        <v>5753</v>
      </c>
      <c r="J22" s="70">
        <f t="shared" si="1"/>
        <v>6788.54</v>
      </c>
    </row>
    <row r="23" spans="1:10" s="83" customFormat="1" ht="51.75" customHeight="1">
      <c r="A23" s="353" t="s">
        <v>619</v>
      </c>
      <c r="B23" s="440"/>
      <c r="C23" s="440"/>
      <c r="D23" s="440"/>
      <c r="E23" s="440"/>
      <c r="F23" s="440"/>
      <c r="G23" s="440"/>
      <c r="H23" s="440"/>
      <c r="I23" s="440"/>
      <c r="J23" s="440"/>
    </row>
    <row r="24" spans="1:10" s="83" customFormat="1" ht="15" customHeight="1">
      <c r="A24" s="438"/>
      <c r="B24" s="439"/>
      <c r="C24" s="439"/>
      <c r="D24" s="439"/>
      <c r="E24" s="439"/>
      <c r="F24" s="439"/>
      <c r="G24" s="439"/>
      <c r="H24" s="439"/>
      <c r="I24" s="439"/>
      <c r="J24" s="439"/>
    </row>
    <row r="29" spans="6:10" ht="15" customHeight="1">
      <c r="F29" s="437" t="s">
        <v>504</v>
      </c>
      <c r="G29" s="437"/>
      <c r="H29" s="437"/>
      <c r="I29" s="437"/>
      <c r="J29" s="437"/>
    </row>
    <row r="30" spans="6:10" ht="15" customHeight="1">
      <c r="F30" s="433" t="s">
        <v>11</v>
      </c>
      <c r="G30" s="141" t="s">
        <v>12</v>
      </c>
      <c r="H30" s="142" t="s">
        <v>10</v>
      </c>
      <c r="I30" s="435" t="s">
        <v>18</v>
      </c>
      <c r="J30" s="436"/>
    </row>
    <row r="31" spans="6:10" ht="15" customHeight="1">
      <c r="F31" s="434"/>
      <c r="G31" s="143" t="s">
        <v>148</v>
      </c>
      <c r="H31" s="144" t="s">
        <v>9</v>
      </c>
      <c r="I31" s="92" t="s">
        <v>526</v>
      </c>
      <c r="J31" s="93" t="s">
        <v>527</v>
      </c>
    </row>
    <row r="32" spans="6:10" ht="15" customHeight="1">
      <c r="F32" s="145" t="s">
        <v>506</v>
      </c>
      <c r="G32" s="146">
        <v>3</v>
      </c>
      <c r="H32" s="147">
        <v>84</v>
      </c>
      <c r="I32" s="148">
        <v>36</v>
      </c>
      <c r="J32" s="149">
        <f>I32*1.18</f>
        <v>42.48</v>
      </c>
    </row>
    <row r="33" spans="6:10" ht="15" customHeight="1">
      <c r="F33" s="145" t="s">
        <v>507</v>
      </c>
      <c r="G33" s="146">
        <v>4</v>
      </c>
      <c r="H33" s="147">
        <v>165</v>
      </c>
      <c r="I33" s="148">
        <v>36</v>
      </c>
      <c r="J33" s="149">
        <f aca="true" t="shared" si="2" ref="J33:J45">I33*1.18</f>
        <v>42.48</v>
      </c>
    </row>
    <row r="34" spans="6:10" ht="15" customHeight="1">
      <c r="F34" s="145" t="s">
        <v>508</v>
      </c>
      <c r="G34" s="146">
        <v>5.6</v>
      </c>
      <c r="H34" s="147">
        <v>246</v>
      </c>
      <c r="I34" s="148">
        <v>36</v>
      </c>
      <c r="J34" s="149">
        <f t="shared" si="2"/>
        <v>42.48</v>
      </c>
    </row>
    <row r="35" spans="6:10" ht="15" customHeight="1">
      <c r="F35" s="145" t="s">
        <v>509</v>
      </c>
      <c r="G35" s="146">
        <v>7.8</v>
      </c>
      <c r="H35" s="147">
        <v>408</v>
      </c>
      <c r="I35" s="148">
        <v>36</v>
      </c>
      <c r="J35" s="149">
        <f t="shared" si="2"/>
        <v>42.48</v>
      </c>
    </row>
    <row r="36" spans="6:10" ht="15" customHeight="1">
      <c r="F36" s="145" t="s">
        <v>510</v>
      </c>
      <c r="G36" s="146">
        <v>9</v>
      </c>
      <c r="H36" s="147">
        <v>569</v>
      </c>
      <c r="I36" s="148">
        <v>36</v>
      </c>
      <c r="J36" s="149">
        <f t="shared" si="2"/>
        <v>42.48</v>
      </c>
    </row>
    <row r="37" spans="6:10" ht="15" customHeight="1">
      <c r="F37" s="145" t="s">
        <v>511</v>
      </c>
      <c r="G37" s="146" t="s">
        <v>500</v>
      </c>
      <c r="H37" s="147">
        <v>651</v>
      </c>
      <c r="I37" s="148">
        <v>36</v>
      </c>
      <c r="J37" s="149">
        <f t="shared" si="2"/>
        <v>42.48</v>
      </c>
    </row>
    <row r="38" spans="6:10" ht="15" customHeight="1" thickBot="1">
      <c r="F38" s="150" t="s">
        <v>512</v>
      </c>
      <c r="G38" s="151" t="s">
        <v>501</v>
      </c>
      <c r="H38" s="152">
        <v>813</v>
      </c>
      <c r="I38" s="153">
        <v>36</v>
      </c>
      <c r="J38" s="154">
        <f t="shared" si="2"/>
        <v>42.48</v>
      </c>
    </row>
    <row r="39" spans="6:10" ht="15" customHeight="1" thickTop="1">
      <c r="F39" s="155" t="s">
        <v>513</v>
      </c>
      <c r="G39" s="156">
        <v>3</v>
      </c>
      <c r="H39" s="157">
        <v>84</v>
      </c>
      <c r="I39" s="158">
        <v>36</v>
      </c>
      <c r="J39" s="159">
        <f>I39*1.18</f>
        <v>42.48</v>
      </c>
    </row>
    <row r="40" spans="6:10" ht="15" customHeight="1">
      <c r="F40" s="145" t="s">
        <v>514</v>
      </c>
      <c r="G40" s="146">
        <v>4</v>
      </c>
      <c r="H40" s="147">
        <v>165</v>
      </c>
      <c r="I40" s="148">
        <v>36</v>
      </c>
      <c r="J40" s="149">
        <f t="shared" si="2"/>
        <v>42.48</v>
      </c>
    </row>
    <row r="41" spans="6:10" ht="15" customHeight="1">
      <c r="F41" s="145" t="s">
        <v>515</v>
      </c>
      <c r="G41" s="146">
        <v>5.6</v>
      </c>
      <c r="H41" s="147">
        <v>246</v>
      </c>
      <c r="I41" s="148">
        <v>36</v>
      </c>
      <c r="J41" s="149">
        <f t="shared" si="2"/>
        <v>42.48</v>
      </c>
    </row>
    <row r="42" spans="6:10" ht="15" customHeight="1">
      <c r="F42" s="145" t="s">
        <v>516</v>
      </c>
      <c r="G42" s="146">
        <v>7.8</v>
      </c>
      <c r="H42" s="147">
        <v>408</v>
      </c>
      <c r="I42" s="148">
        <v>36</v>
      </c>
      <c r="J42" s="149">
        <f t="shared" si="2"/>
        <v>42.48</v>
      </c>
    </row>
    <row r="43" spans="6:10" ht="15" customHeight="1">
      <c r="F43" s="145" t="s">
        <v>517</v>
      </c>
      <c r="G43" s="146">
        <v>9</v>
      </c>
      <c r="H43" s="147">
        <v>569</v>
      </c>
      <c r="I43" s="148">
        <v>36</v>
      </c>
      <c r="J43" s="149">
        <f t="shared" si="2"/>
        <v>42.48</v>
      </c>
    </row>
    <row r="44" spans="6:10" ht="15" customHeight="1">
      <c r="F44" s="145" t="s">
        <v>518</v>
      </c>
      <c r="G44" s="146" t="s">
        <v>500</v>
      </c>
      <c r="H44" s="147">
        <v>651</v>
      </c>
      <c r="I44" s="148">
        <v>36</v>
      </c>
      <c r="J44" s="149">
        <f t="shared" si="2"/>
        <v>42.48</v>
      </c>
    </row>
    <row r="45" spans="6:10" ht="15" customHeight="1">
      <c r="F45" s="145" t="s">
        <v>519</v>
      </c>
      <c r="G45" s="146" t="s">
        <v>501</v>
      </c>
      <c r="H45" s="147">
        <v>813</v>
      </c>
      <c r="I45" s="148">
        <v>36</v>
      </c>
      <c r="J45" s="149">
        <f t="shared" si="2"/>
        <v>42.48</v>
      </c>
    </row>
  </sheetData>
  <sheetProtection password="CB1A" sheet="1"/>
  <mergeCells count="25">
    <mergeCell ref="G6:J6"/>
    <mergeCell ref="B7:C8"/>
    <mergeCell ref="G7:G8"/>
    <mergeCell ref="B9:C9"/>
    <mergeCell ref="B12:C12"/>
    <mergeCell ref="F30:F31"/>
    <mergeCell ref="I30:J30"/>
    <mergeCell ref="F29:J29"/>
    <mergeCell ref="B16:C16"/>
    <mergeCell ref="B18:C18"/>
    <mergeCell ref="B13:C13"/>
    <mergeCell ref="B19:C19"/>
    <mergeCell ref="B20:C20"/>
    <mergeCell ref="A24:J24"/>
    <mergeCell ref="A23:J23"/>
    <mergeCell ref="B10:C10"/>
    <mergeCell ref="B11:C11"/>
    <mergeCell ref="A5:J5"/>
    <mergeCell ref="A6:A8"/>
    <mergeCell ref="B22:C22"/>
    <mergeCell ref="B17:C17"/>
    <mergeCell ref="B14:C14"/>
    <mergeCell ref="B15:C15"/>
    <mergeCell ref="B6:F6"/>
    <mergeCell ref="B21:C2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59"/>
  <sheetViews>
    <sheetView tabSelected="1" view="pageBreakPreview" zoomScaleNormal="75" zoomScaleSheetLayoutView="100" workbookViewId="0" topLeftCell="A13">
      <selection activeCell="F23" sqref="F23"/>
    </sheetView>
  </sheetViews>
  <sheetFormatPr defaultColWidth="9.140625" defaultRowHeight="14.25" customHeight="1"/>
  <cols>
    <col min="1" max="1" width="9.57421875" style="83" customWidth="1"/>
    <col min="2" max="2" width="5.7109375" style="83" customWidth="1"/>
    <col min="3" max="3" width="6.57421875" style="83" customWidth="1"/>
    <col min="4" max="4" width="10.28125" style="83" customWidth="1"/>
    <col min="5" max="5" width="10.421875" style="83" customWidth="1"/>
    <col min="6" max="6" width="10.00390625" style="83" customWidth="1"/>
    <col min="7" max="7" width="11.7109375" style="83" customWidth="1"/>
    <col min="8" max="8" width="10.00390625" style="83" customWidth="1"/>
    <col min="9" max="9" width="10.7109375" style="83" customWidth="1"/>
    <col min="10" max="10" width="10.00390625" style="83" customWidth="1"/>
    <col min="11" max="18" width="0" style="83" hidden="1" customWidth="1"/>
    <col min="19" max="16384" width="9.140625" style="83" customWidth="1"/>
  </cols>
  <sheetData>
    <row r="4" spans="1:10" ht="14.25" customHeight="1">
      <c r="A4" s="123"/>
      <c r="H4" s="363"/>
      <c r="I4" s="319"/>
      <c r="J4" s="319"/>
    </row>
    <row r="5" spans="1:10" ht="14.25" customHeight="1">
      <c r="A5" s="343" t="s">
        <v>308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s="65" customFormat="1" ht="14.25" customHeight="1">
      <c r="A6" s="56" t="s">
        <v>309</v>
      </c>
      <c r="B6" s="463" t="s">
        <v>419</v>
      </c>
      <c r="C6" s="464"/>
      <c r="D6" s="465"/>
      <c r="E6" s="435" t="s">
        <v>392</v>
      </c>
      <c r="F6" s="466"/>
      <c r="G6" s="466"/>
      <c r="H6" s="466" t="s">
        <v>393</v>
      </c>
      <c r="I6" s="466"/>
      <c r="J6" s="467"/>
    </row>
    <row r="7" spans="1:10" s="65" customFormat="1" ht="14.25" customHeight="1">
      <c r="A7" s="164" t="s">
        <v>275</v>
      </c>
      <c r="B7" s="459" t="s">
        <v>150</v>
      </c>
      <c r="C7" s="459"/>
      <c r="D7" s="462"/>
      <c r="E7" s="458" t="s">
        <v>147</v>
      </c>
      <c r="F7" s="459"/>
      <c r="G7" s="459"/>
      <c r="H7" s="459" t="s">
        <v>147</v>
      </c>
      <c r="I7" s="459"/>
      <c r="J7" s="462"/>
    </row>
    <row r="8" spans="1:17" s="53" customFormat="1" ht="14.25" customHeight="1">
      <c r="A8" s="75">
        <v>3</v>
      </c>
      <c r="B8" s="460">
        <v>0.495</v>
      </c>
      <c r="C8" s="460"/>
      <c r="D8" s="461"/>
      <c r="E8" s="453">
        <v>780</v>
      </c>
      <c r="F8" s="454"/>
      <c r="G8" s="455"/>
      <c r="H8" s="456">
        <f aca="true" t="shared" si="0" ref="H8:H17">E8*1.18</f>
        <v>920.4</v>
      </c>
      <c r="I8" s="456"/>
      <c r="J8" s="457"/>
      <c r="K8" s="452">
        <f aca="true" t="shared" si="1" ref="K8:K17">N8/1.18</f>
        <v>889.8305084745763</v>
      </c>
      <c r="L8" s="450"/>
      <c r="M8" s="450"/>
      <c r="N8" s="450">
        <v>1050</v>
      </c>
      <c r="O8" s="450"/>
      <c r="P8" s="451"/>
      <c r="Q8" s="53">
        <f aca="true" t="shared" si="2" ref="Q8:Q17">100-E8/K8*100</f>
        <v>12.342857142857142</v>
      </c>
    </row>
    <row r="9" spans="1:17" ht="14.25" customHeight="1">
      <c r="A9" s="75">
        <v>4</v>
      </c>
      <c r="B9" s="460">
        <v>0.66</v>
      </c>
      <c r="C9" s="460"/>
      <c r="D9" s="461"/>
      <c r="E9" s="453">
        <v>1038</v>
      </c>
      <c r="F9" s="454"/>
      <c r="G9" s="455"/>
      <c r="H9" s="456">
        <f t="shared" si="0"/>
        <v>1224.84</v>
      </c>
      <c r="I9" s="456"/>
      <c r="J9" s="457"/>
      <c r="K9" s="452">
        <f t="shared" si="1"/>
        <v>1186.4406779661017</v>
      </c>
      <c r="L9" s="450"/>
      <c r="M9" s="450"/>
      <c r="N9" s="450">
        <v>1400</v>
      </c>
      <c r="O9" s="450"/>
      <c r="P9" s="451"/>
      <c r="Q9" s="53">
        <f t="shared" si="2"/>
        <v>12.511428571428567</v>
      </c>
    </row>
    <row r="10" spans="1:17" ht="14.25" customHeight="1">
      <c r="A10" s="75">
        <v>5</v>
      </c>
      <c r="B10" s="460">
        <v>0.825</v>
      </c>
      <c r="C10" s="460"/>
      <c r="D10" s="461"/>
      <c r="E10" s="453">
        <v>1297</v>
      </c>
      <c r="F10" s="454"/>
      <c r="G10" s="455"/>
      <c r="H10" s="456">
        <f t="shared" si="0"/>
        <v>1530.4599999999998</v>
      </c>
      <c r="I10" s="456"/>
      <c r="J10" s="457"/>
      <c r="K10" s="452">
        <f t="shared" si="1"/>
        <v>1483.0508474576272</v>
      </c>
      <c r="L10" s="450"/>
      <c r="M10" s="450"/>
      <c r="N10" s="450">
        <v>1750</v>
      </c>
      <c r="O10" s="450"/>
      <c r="P10" s="451"/>
      <c r="Q10" s="53">
        <f t="shared" si="2"/>
        <v>12.545142857142864</v>
      </c>
    </row>
    <row r="11" spans="1:17" ht="14.25" customHeight="1">
      <c r="A11" s="75">
        <v>6</v>
      </c>
      <c r="B11" s="460">
        <v>0.99</v>
      </c>
      <c r="C11" s="460"/>
      <c r="D11" s="461"/>
      <c r="E11" s="453">
        <v>1557</v>
      </c>
      <c r="F11" s="454"/>
      <c r="G11" s="455"/>
      <c r="H11" s="456">
        <f t="shared" si="0"/>
        <v>1837.26</v>
      </c>
      <c r="I11" s="456"/>
      <c r="J11" s="457"/>
      <c r="K11" s="452">
        <f t="shared" si="1"/>
        <v>1779.6610169491526</v>
      </c>
      <c r="L11" s="450"/>
      <c r="M11" s="450"/>
      <c r="N11" s="450">
        <v>2100</v>
      </c>
      <c r="O11" s="450"/>
      <c r="P11" s="451"/>
      <c r="Q11" s="53">
        <f t="shared" si="2"/>
        <v>12.511428571428567</v>
      </c>
    </row>
    <row r="12" spans="1:17" ht="14.25" customHeight="1">
      <c r="A12" s="75">
        <v>7</v>
      </c>
      <c r="B12" s="460">
        <v>1.155</v>
      </c>
      <c r="C12" s="460"/>
      <c r="D12" s="461"/>
      <c r="E12" s="453">
        <v>1816</v>
      </c>
      <c r="F12" s="454"/>
      <c r="G12" s="455"/>
      <c r="H12" s="456">
        <f t="shared" si="0"/>
        <v>2142.88</v>
      </c>
      <c r="I12" s="456"/>
      <c r="J12" s="457"/>
      <c r="K12" s="452">
        <f t="shared" si="1"/>
        <v>2076.271186440678</v>
      </c>
      <c r="L12" s="450"/>
      <c r="M12" s="450"/>
      <c r="N12" s="450">
        <v>2450</v>
      </c>
      <c r="O12" s="450"/>
      <c r="P12" s="451"/>
      <c r="Q12" s="53">
        <f t="shared" si="2"/>
        <v>12.535510204081618</v>
      </c>
    </row>
    <row r="13" spans="1:17" ht="14.25" customHeight="1">
      <c r="A13" s="75">
        <v>8</v>
      </c>
      <c r="B13" s="460">
        <v>1.32</v>
      </c>
      <c r="C13" s="460"/>
      <c r="D13" s="461"/>
      <c r="E13" s="453">
        <v>2076</v>
      </c>
      <c r="F13" s="454"/>
      <c r="G13" s="455"/>
      <c r="H13" s="456">
        <f t="shared" si="0"/>
        <v>2449.68</v>
      </c>
      <c r="I13" s="456"/>
      <c r="J13" s="457"/>
      <c r="K13" s="452">
        <f t="shared" si="1"/>
        <v>2372.8813559322034</v>
      </c>
      <c r="L13" s="450"/>
      <c r="M13" s="450"/>
      <c r="N13" s="450">
        <v>2800</v>
      </c>
      <c r="O13" s="450"/>
      <c r="P13" s="451"/>
      <c r="Q13" s="53">
        <f t="shared" si="2"/>
        <v>12.511428571428567</v>
      </c>
    </row>
    <row r="14" spans="1:17" ht="14.25" customHeight="1">
      <c r="A14" s="75">
        <v>9</v>
      </c>
      <c r="B14" s="460">
        <v>1.485</v>
      </c>
      <c r="C14" s="460"/>
      <c r="D14" s="461"/>
      <c r="E14" s="453">
        <v>2335</v>
      </c>
      <c r="F14" s="454"/>
      <c r="G14" s="455"/>
      <c r="H14" s="456">
        <f t="shared" si="0"/>
        <v>2755.2999999999997</v>
      </c>
      <c r="I14" s="456"/>
      <c r="J14" s="457"/>
      <c r="K14" s="452">
        <f t="shared" si="1"/>
        <v>2669.491525423729</v>
      </c>
      <c r="L14" s="450"/>
      <c r="M14" s="450"/>
      <c r="N14" s="450">
        <v>3150</v>
      </c>
      <c r="O14" s="450"/>
      <c r="P14" s="451"/>
      <c r="Q14" s="53">
        <f t="shared" si="2"/>
        <v>12.530158730158732</v>
      </c>
    </row>
    <row r="15" spans="1:17" ht="14.25" customHeight="1">
      <c r="A15" s="75">
        <v>10</v>
      </c>
      <c r="B15" s="460">
        <v>1.65</v>
      </c>
      <c r="C15" s="460"/>
      <c r="D15" s="461"/>
      <c r="E15" s="453">
        <v>2594</v>
      </c>
      <c r="F15" s="454"/>
      <c r="G15" s="455"/>
      <c r="H15" s="456">
        <f t="shared" si="0"/>
        <v>3060.9199999999996</v>
      </c>
      <c r="I15" s="456"/>
      <c r="J15" s="457"/>
      <c r="K15" s="452">
        <f t="shared" si="1"/>
        <v>2966.1016949152545</v>
      </c>
      <c r="L15" s="450"/>
      <c r="M15" s="450"/>
      <c r="N15" s="450">
        <v>3500</v>
      </c>
      <c r="O15" s="450"/>
      <c r="P15" s="451"/>
      <c r="Q15" s="53">
        <f t="shared" si="2"/>
        <v>12.545142857142864</v>
      </c>
    </row>
    <row r="16" spans="1:17" ht="14.25" customHeight="1">
      <c r="A16" s="75">
        <v>11</v>
      </c>
      <c r="B16" s="460">
        <v>1.815</v>
      </c>
      <c r="C16" s="460"/>
      <c r="D16" s="461"/>
      <c r="E16" s="453">
        <v>2854</v>
      </c>
      <c r="F16" s="454"/>
      <c r="G16" s="455"/>
      <c r="H16" s="456">
        <f t="shared" si="0"/>
        <v>3367.72</v>
      </c>
      <c r="I16" s="456"/>
      <c r="J16" s="457"/>
      <c r="K16" s="452">
        <f t="shared" si="1"/>
        <v>3262.71186440678</v>
      </c>
      <c r="L16" s="450"/>
      <c r="M16" s="450"/>
      <c r="N16" s="450">
        <v>3850</v>
      </c>
      <c r="O16" s="450"/>
      <c r="P16" s="451"/>
      <c r="Q16" s="53">
        <f t="shared" si="2"/>
        <v>12.526753246753259</v>
      </c>
    </row>
    <row r="17" spans="1:17" ht="14.25" customHeight="1">
      <c r="A17" s="75">
        <v>12</v>
      </c>
      <c r="B17" s="460">
        <v>1.98</v>
      </c>
      <c r="C17" s="460"/>
      <c r="D17" s="461"/>
      <c r="E17" s="453">
        <v>3112</v>
      </c>
      <c r="F17" s="454"/>
      <c r="G17" s="455"/>
      <c r="H17" s="456">
        <f t="shared" si="0"/>
        <v>3672.16</v>
      </c>
      <c r="I17" s="456"/>
      <c r="J17" s="457"/>
      <c r="K17" s="452">
        <f t="shared" si="1"/>
        <v>3559.322033898305</v>
      </c>
      <c r="L17" s="450"/>
      <c r="M17" s="450"/>
      <c r="N17" s="450">
        <v>4200</v>
      </c>
      <c r="O17" s="450"/>
      <c r="P17" s="451"/>
      <c r="Q17" s="53">
        <f t="shared" si="2"/>
        <v>12.567619047619047</v>
      </c>
    </row>
    <row r="18" spans="1:17" ht="14.25" customHeight="1">
      <c r="A18" s="165"/>
      <c r="B18" s="166"/>
      <c r="C18" s="166"/>
      <c r="D18" s="166"/>
      <c r="E18" s="167"/>
      <c r="F18" s="167"/>
      <c r="G18" s="167"/>
      <c r="H18" s="167"/>
      <c r="I18" s="167"/>
      <c r="J18" s="167"/>
      <c r="K18" s="168"/>
      <c r="L18" s="168"/>
      <c r="M18" s="168"/>
      <c r="N18" s="168"/>
      <c r="O18" s="168"/>
      <c r="P18" s="168"/>
      <c r="Q18" s="53"/>
    </row>
    <row r="19" spans="1:10" ht="14.25" customHeight="1">
      <c r="A19" s="468" t="s">
        <v>428</v>
      </c>
      <c r="B19" s="469"/>
      <c r="C19" s="469"/>
      <c r="D19" s="469"/>
      <c r="E19" s="469"/>
      <c r="F19" s="469"/>
      <c r="G19" s="469"/>
      <c r="H19" s="469"/>
      <c r="I19" s="469"/>
      <c r="J19" s="469"/>
    </row>
    <row r="20" spans="1:10" ht="14.25" customHeight="1">
      <c r="A20" s="428" t="s">
        <v>309</v>
      </c>
      <c r="B20" s="481" t="s">
        <v>297</v>
      </c>
      <c r="C20" s="481"/>
      <c r="D20" s="481"/>
      <c r="E20" s="481"/>
      <c r="F20" s="482"/>
      <c r="G20" s="441" t="s">
        <v>298</v>
      </c>
      <c r="H20" s="431"/>
      <c r="I20" s="431"/>
      <c r="J20" s="442"/>
    </row>
    <row r="21" spans="1:10" ht="14.25" customHeight="1">
      <c r="A21" s="429"/>
      <c r="B21" s="443" t="s">
        <v>119</v>
      </c>
      <c r="C21" s="444"/>
      <c r="D21" s="126" t="s">
        <v>536</v>
      </c>
      <c r="E21" s="54" t="s">
        <v>529</v>
      </c>
      <c r="F21" s="127" t="s">
        <v>537</v>
      </c>
      <c r="G21" s="447" t="s">
        <v>153</v>
      </c>
      <c r="H21" s="126" t="s">
        <v>536</v>
      </c>
      <c r="I21" s="54" t="s">
        <v>528</v>
      </c>
      <c r="J21" s="55" t="s">
        <v>537</v>
      </c>
    </row>
    <row r="22" spans="1:10" ht="14.25" customHeight="1">
      <c r="A22" s="430"/>
      <c r="B22" s="445"/>
      <c r="C22" s="446"/>
      <c r="D22" s="128" t="s">
        <v>535</v>
      </c>
      <c r="E22" s="92" t="s">
        <v>67</v>
      </c>
      <c r="F22" s="129" t="s">
        <v>534</v>
      </c>
      <c r="G22" s="448"/>
      <c r="H22" s="128" t="s">
        <v>538</v>
      </c>
      <c r="I22" s="92" t="s">
        <v>67</v>
      </c>
      <c r="J22" s="93" t="s">
        <v>534</v>
      </c>
    </row>
    <row r="23" spans="1:10" ht="14.25" customHeight="1">
      <c r="A23" s="164" t="s">
        <v>275</v>
      </c>
      <c r="B23" s="449" t="s">
        <v>149</v>
      </c>
      <c r="C23" s="449"/>
      <c r="D23" s="131" t="s">
        <v>150</v>
      </c>
      <c r="E23" s="130" t="s">
        <v>147</v>
      </c>
      <c r="F23" s="132" t="s">
        <v>147</v>
      </c>
      <c r="G23" s="133" t="s">
        <v>149</v>
      </c>
      <c r="H23" s="131" t="s">
        <v>150</v>
      </c>
      <c r="I23" s="130" t="s">
        <v>147</v>
      </c>
      <c r="J23" s="134" t="s">
        <v>147</v>
      </c>
    </row>
    <row r="24" spans="1:10" ht="14.25" customHeight="1">
      <c r="A24" s="75">
        <v>3</v>
      </c>
      <c r="B24" s="427" t="s">
        <v>310</v>
      </c>
      <c r="C24" s="427"/>
      <c r="D24" s="78">
        <v>0.585</v>
      </c>
      <c r="E24" s="72">
        <v>1974</v>
      </c>
      <c r="F24" s="136">
        <f aca="true" t="shared" si="3" ref="F24:F36">E24*1.18</f>
        <v>2329.3199999999997</v>
      </c>
      <c r="G24" s="137" t="s">
        <v>323</v>
      </c>
      <c r="H24" s="138">
        <v>0.39</v>
      </c>
      <c r="I24" s="72">
        <v>1952</v>
      </c>
      <c r="J24" s="70">
        <f aca="true" t="shared" si="4" ref="J24:J36">I24*1.18</f>
        <v>2303.3599999999997</v>
      </c>
    </row>
    <row r="25" spans="1:10" ht="14.25" customHeight="1">
      <c r="A25" s="75">
        <v>4</v>
      </c>
      <c r="B25" s="427" t="s">
        <v>311</v>
      </c>
      <c r="C25" s="427"/>
      <c r="D25" s="78">
        <v>0.78</v>
      </c>
      <c r="E25" s="72">
        <v>2412</v>
      </c>
      <c r="F25" s="136">
        <f t="shared" si="3"/>
        <v>2846.16</v>
      </c>
      <c r="G25" s="137" t="s">
        <v>324</v>
      </c>
      <c r="H25" s="138">
        <v>0.52</v>
      </c>
      <c r="I25" s="72">
        <v>2365</v>
      </c>
      <c r="J25" s="70">
        <f t="shared" si="4"/>
        <v>2790.7</v>
      </c>
    </row>
    <row r="26" spans="1:10" ht="14.25" customHeight="1">
      <c r="A26" s="75">
        <v>5</v>
      </c>
      <c r="B26" s="427" t="s">
        <v>312</v>
      </c>
      <c r="C26" s="427"/>
      <c r="D26" s="78">
        <v>0.975</v>
      </c>
      <c r="E26" s="72">
        <v>2786</v>
      </c>
      <c r="F26" s="136">
        <f t="shared" si="3"/>
        <v>3287.48</v>
      </c>
      <c r="G26" s="137" t="s">
        <v>325</v>
      </c>
      <c r="H26" s="138">
        <v>0.65</v>
      </c>
      <c r="I26" s="72">
        <v>2720</v>
      </c>
      <c r="J26" s="70">
        <f t="shared" si="4"/>
        <v>3209.6</v>
      </c>
    </row>
    <row r="27" spans="1:10" ht="14.25" customHeight="1">
      <c r="A27" s="75">
        <v>6</v>
      </c>
      <c r="B27" s="427" t="s">
        <v>313</v>
      </c>
      <c r="C27" s="427"/>
      <c r="D27" s="78">
        <v>1.17</v>
      </c>
      <c r="E27" s="72">
        <v>3164</v>
      </c>
      <c r="F27" s="136">
        <f t="shared" si="3"/>
        <v>3733.52</v>
      </c>
      <c r="G27" s="137" t="s">
        <v>326</v>
      </c>
      <c r="H27" s="138">
        <v>0.78</v>
      </c>
      <c r="I27" s="72">
        <v>3072</v>
      </c>
      <c r="J27" s="70">
        <f t="shared" si="4"/>
        <v>3624.96</v>
      </c>
    </row>
    <row r="28" spans="1:10" ht="14.25" customHeight="1">
      <c r="A28" s="75">
        <v>7</v>
      </c>
      <c r="B28" s="427" t="s">
        <v>314</v>
      </c>
      <c r="C28" s="427"/>
      <c r="D28" s="78">
        <v>1.365</v>
      </c>
      <c r="E28" s="72">
        <v>3540</v>
      </c>
      <c r="F28" s="136">
        <f t="shared" si="3"/>
        <v>4177.2</v>
      </c>
      <c r="G28" s="137" t="s">
        <v>327</v>
      </c>
      <c r="H28" s="138">
        <v>0.91</v>
      </c>
      <c r="I28" s="72">
        <v>3425</v>
      </c>
      <c r="J28" s="70">
        <f t="shared" si="4"/>
        <v>4041.5</v>
      </c>
    </row>
    <row r="29" spans="1:10" ht="14.25" customHeight="1">
      <c r="A29" s="75">
        <v>8</v>
      </c>
      <c r="B29" s="427" t="s">
        <v>315</v>
      </c>
      <c r="C29" s="427"/>
      <c r="D29" s="78">
        <v>1.56</v>
      </c>
      <c r="E29" s="72">
        <v>3917</v>
      </c>
      <c r="F29" s="136">
        <f t="shared" si="3"/>
        <v>4622.0599999999995</v>
      </c>
      <c r="G29" s="137" t="s">
        <v>328</v>
      </c>
      <c r="H29" s="138">
        <v>1.04</v>
      </c>
      <c r="I29" s="72">
        <v>3777</v>
      </c>
      <c r="J29" s="70">
        <f t="shared" si="4"/>
        <v>4456.86</v>
      </c>
    </row>
    <row r="30" spans="1:10" ht="14.25" customHeight="1">
      <c r="A30" s="75">
        <v>9</v>
      </c>
      <c r="B30" s="427" t="s">
        <v>316</v>
      </c>
      <c r="C30" s="427"/>
      <c r="D30" s="78">
        <v>1.755</v>
      </c>
      <c r="E30" s="72">
        <v>4293</v>
      </c>
      <c r="F30" s="136">
        <f t="shared" si="3"/>
        <v>5065.74</v>
      </c>
      <c r="G30" s="137" t="s">
        <v>329</v>
      </c>
      <c r="H30" s="138">
        <v>1.17</v>
      </c>
      <c r="I30" s="72">
        <v>4153</v>
      </c>
      <c r="J30" s="70">
        <f t="shared" si="4"/>
        <v>4900.54</v>
      </c>
    </row>
    <row r="31" spans="1:10" ht="14.25" customHeight="1">
      <c r="A31" s="75">
        <v>10</v>
      </c>
      <c r="B31" s="427" t="s">
        <v>317</v>
      </c>
      <c r="C31" s="427"/>
      <c r="D31" s="78">
        <v>1.95</v>
      </c>
      <c r="E31" s="72">
        <v>4670</v>
      </c>
      <c r="F31" s="136">
        <f t="shared" si="3"/>
        <v>5510.599999999999</v>
      </c>
      <c r="G31" s="137" t="s">
        <v>330</v>
      </c>
      <c r="H31" s="138">
        <v>1.3</v>
      </c>
      <c r="I31" s="72">
        <v>4487</v>
      </c>
      <c r="J31" s="70">
        <f t="shared" si="4"/>
        <v>5294.66</v>
      </c>
    </row>
    <row r="32" spans="1:10" ht="14.25" customHeight="1">
      <c r="A32" s="75">
        <v>11</v>
      </c>
      <c r="B32" s="427" t="s">
        <v>318</v>
      </c>
      <c r="C32" s="427"/>
      <c r="D32" s="78">
        <v>2.145</v>
      </c>
      <c r="E32" s="72">
        <v>5046</v>
      </c>
      <c r="F32" s="136">
        <f t="shared" si="3"/>
        <v>5954.28</v>
      </c>
      <c r="G32" s="137" t="s">
        <v>331</v>
      </c>
      <c r="H32" s="138">
        <v>1.43</v>
      </c>
      <c r="I32" s="72">
        <v>4858</v>
      </c>
      <c r="J32" s="70">
        <f t="shared" si="4"/>
        <v>5732.44</v>
      </c>
    </row>
    <row r="33" spans="1:10" ht="14.25" customHeight="1">
      <c r="A33" s="75">
        <v>12</v>
      </c>
      <c r="B33" s="427" t="s">
        <v>319</v>
      </c>
      <c r="C33" s="427"/>
      <c r="D33" s="78">
        <v>2.34</v>
      </c>
      <c r="E33" s="72">
        <v>5421</v>
      </c>
      <c r="F33" s="136">
        <f t="shared" si="3"/>
        <v>6396.78</v>
      </c>
      <c r="G33" s="137" t="s">
        <v>332</v>
      </c>
      <c r="H33" s="138">
        <v>1.56</v>
      </c>
      <c r="I33" s="72">
        <v>5195</v>
      </c>
      <c r="J33" s="70">
        <f t="shared" si="4"/>
        <v>6130.099999999999</v>
      </c>
    </row>
    <row r="34" spans="1:10" ht="14.25" customHeight="1">
      <c r="A34" s="75">
        <v>13</v>
      </c>
      <c r="B34" s="427" t="s">
        <v>320</v>
      </c>
      <c r="C34" s="427"/>
      <c r="D34" s="78">
        <v>2.535</v>
      </c>
      <c r="E34" s="72">
        <v>5797</v>
      </c>
      <c r="F34" s="136">
        <f t="shared" si="3"/>
        <v>6840.46</v>
      </c>
      <c r="G34" s="137" t="s">
        <v>333</v>
      </c>
      <c r="H34" s="138">
        <v>1.69</v>
      </c>
      <c r="I34" s="72">
        <v>5548</v>
      </c>
      <c r="J34" s="70">
        <f t="shared" si="4"/>
        <v>6546.639999999999</v>
      </c>
    </row>
    <row r="35" spans="1:10" ht="14.25" customHeight="1">
      <c r="A35" s="75">
        <v>14</v>
      </c>
      <c r="B35" s="427" t="s">
        <v>321</v>
      </c>
      <c r="C35" s="427"/>
      <c r="D35" s="78">
        <v>2.73</v>
      </c>
      <c r="E35" s="72">
        <v>6175</v>
      </c>
      <c r="F35" s="136">
        <f t="shared" si="3"/>
        <v>7286.5</v>
      </c>
      <c r="G35" s="137" t="s">
        <v>334</v>
      </c>
      <c r="H35" s="138">
        <v>1.82</v>
      </c>
      <c r="I35" s="72">
        <v>5901</v>
      </c>
      <c r="J35" s="70">
        <f t="shared" si="4"/>
        <v>6963.179999999999</v>
      </c>
    </row>
    <row r="36" spans="1:10" ht="14.25" customHeight="1">
      <c r="A36" s="75">
        <v>15</v>
      </c>
      <c r="B36" s="427" t="s">
        <v>322</v>
      </c>
      <c r="C36" s="427"/>
      <c r="D36" s="78">
        <v>2.925</v>
      </c>
      <c r="E36" s="72">
        <v>6601</v>
      </c>
      <c r="F36" s="136">
        <f t="shared" si="3"/>
        <v>7789.179999999999</v>
      </c>
      <c r="G36" s="137" t="s">
        <v>335</v>
      </c>
      <c r="H36" s="138">
        <v>1.95</v>
      </c>
      <c r="I36" s="72">
        <v>6304</v>
      </c>
      <c r="J36" s="70">
        <f t="shared" si="4"/>
        <v>7438.719999999999</v>
      </c>
    </row>
    <row r="37" spans="1:10" ht="68.25" customHeight="1">
      <c r="A37" s="336" t="s">
        <v>499</v>
      </c>
      <c r="B37" s="479"/>
      <c r="C37" s="479"/>
      <c r="D37" s="479"/>
      <c r="E37" s="479"/>
      <c r="F37" s="479"/>
      <c r="G37" s="479"/>
      <c r="H37" s="479"/>
      <c r="I37" s="479"/>
      <c r="J37" s="479"/>
    </row>
    <row r="38" spans="1:10" ht="14.25" customHeight="1">
      <c r="A38" s="480" t="s">
        <v>481</v>
      </c>
      <c r="B38" s="480"/>
      <c r="C38" s="480"/>
      <c r="D38" s="480"/>
      <c r="E38" s="480"/>
      <c r="F38" s="480"/>
      <c r="G38" s="480"/>
      <c r="H38" s="480"/>
      <c r="I38" s="480"/>
      <c r="J38" s="480"/>
    </row>
    <row r="39" spans="1:10" ht="14.25" customHeight="1">
      <c r="A39" s="53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ht="14.25" customHeight="1">
      <c r="A40" s="472" t="s">
        <v>337</v>
      </c>
      <c r="B40" s="472"/>
      <c r="C40" s="472"/>
      <c r="D40" s="472"/>
      <c r="E40" s="472"/>
      <c r="F40" s="472"/>
      <c r="G40" s="472"/>
      <c r="H40" s="472"/>
      <c r="I40" s="472"/>
      <c r="J40" s="472"/>
    </row>
    <row r="41" spans="1:10" ht="14.25" customHeight="1">
      <c r="A41" s="475" t="s">
        <v>242</v>
      </c>
      <c r="B41" s="459" t="s">
        <v>34</v>
      </c>
      <c r="C41" s="459"/>
      <c r="D41" s="459"/>
      <c r="E41" s="459"/>
      <c r="F41" s="459"/>
      <c r="G41" s="459"/>
      <c r="H41" s="340" t="s">
        <v>388</v>
      </c>
      <c r="I41" s="473" t="s">
        <v>69</v>
      </c>
      <c r="J41" s="474"/>
    </row>
    <row r="42" spans="1:10" ht="14.25" customHeight="1">
      <c r="A42" s="476"/>
      <c r="B42" s="477"/>
      <c r="C42" s="477"/>
      <c r="D42" s="477"/>
      <c r="E42" s="477"/>
      <c r="F42" s="477"/>
      <c r="G42" s="477"/>
      <c r="H42" s="478"/>
      <c r="I42" s="130" t="s">
        <v>67</v>
      </c>
      <c r="J42" s="134" t="s">
        <v>68</v>
      </c>
    </row>
    <row r="43" spans="1:10" ht="56.25" customHeight="1">
      <c r="A43" s="160">
        <v>1</v>
      </c>
      <c r="B43" s="470" t="s">
        <v>336</v>
      </c>
      <c r="C43" s="471"/>
      <c r="D43" s="471"/>
      <c r="E43" s="471"/>
      <c r="F43" s="471"/>
      <c r="G43" s="471"/>
      <c r="H43" s="77" t="s">
        <v>275</v>
      </c>
      <c r="I43" s="75">
        <v>135.59</v>
      </c>
      <c r="J43" s="161">
        <f>I43*1.18</f>
        <v>159.9962</v>
      </c>
    </row>
    <row r="44" spans="1:10" ht="56.25" customHeight="1">
      <c r="A44" s="162">
        <v>2</v>
      </c>
      <c r="B44" s="470" t="s">
        <v>336</v>
      </c>
      <c r="C44" s="471"/>
      <c r="D44" s="471"/>
      <c r="E44" s="471"/>
      <c r="F44" s="471"/>
      <c r="G44" s="471"/>
      <c r="H44" s="77" t="s">
        <v>275</v>
      </c>
      <c r="I44" s="75">
        <v>135.59</v>
      </c>
      <c r="J44" s="161">
        <f>I44*1.18</f>
        <v>159.9962</v>
      </c>
    </row>
    <row r="46" ht="14.25" customHeight="1">
      <c r="A46" s="163"/>
    </row>
    <row r="47" ht="14.25" customHeight="1">
      <c r="A47" s="163"/>
    </row>
    <row r="48" ht="14.25" customHeight="1">
      <c r="A48" s="163"/>
    </row>
    <row r="49" ht="14.25" customHeight="1">
      <c r="A49" s="163"/>
    </row>
    <row r="50" ht="14.25" customHeight="1">
      <c r="A50" s="163"/>
    </row>
    <row r="51" ht="14.25" customHeight="1">
      <c r="A51" s="163"/>
    </row>
    <row r="52" ht="14.25" customHeight="1">
      <c r="A52" s="163"/>
    </row>
    <row r="53" ht="14.25" customHeight="1">
      <c r="A53" s="163"/>
    </row>
    <row r="54" ht="14.25" customHeight="1">
      <c r="A54" s="163"/>
    </row>
    <row r="55" ht="14.25" customHeight="1">
      <c r="A55" s="163"/>
    </row>
    <row r="56" ht="14.25" customHeight="1">
      <c r="A56" s="163"/>
    </row>
    <row r="57" ht="14.25" customHeight="1">
      <c r="A57" s="163"/>
    </row>
    <row r="58" ht="14.25" customHeight="1">
      <c r="A58" s="163"/>
    </row>
    <row r="59" ht="14.25" customHeight="1">
      <c r="A59" s="163"/>
    </row>
  </sheetData>
  <sheetProtection password="CB1A" sheet="1"/>
  <mergeCells count="87">
    <mergeCell ref="G20:J20"/>
    <mergeCell ref="B25:C25"/>
    <mergeCell ref="B23:C23"/>
    <mergeCell ref="B24:C24"/>
    <mergeCell ref="B20:F20"/>
    <mergeCell ref="A20:A22"/>
    <mergeCell ref="B21:C22"/>
    <mergeCell ref="A37:J37"/>
    <mergeCell ref="A38:J38"/>
    <mergeCell ref="B26:C26"/>
    <mergeCell ref="B27:C27"/>
    <mergeCell ref="B36:C36"/>
    <mergeCell ref="B29:C29"/>
    <mergeCell ref="B28:C28"/>
    <mergeCell ref="B31:C31"/>
    <mergeCell ref="B33:C33"/>
    <mergeCell ref="B44:G44"/>
    <mergeCell ref="A40:J40"/>
    <mergeCell ref="B43:G43"/>
    <mergeCell ref="I41:J41"/>
    <mergeCell ref="A41:A42"/>
    <mergeCell ref="B41:G42"/>
    <mergeCell ref="H41:H42"/>
    <mergeCell ref="A5:J5"/>
    <mergeCell ref="B6:D6"/>
    <mergeCell ref="E6:G6"/>
    <mergeCell ref="H6:J6"/>
    <mergeCell ref="B34:C34"/>
    <mergeCell ref="B35:C35"/>
    <mergeCell ref="B32:C32"/>
    <mergeCell ref="B30:C30"/>
    <mergeCell ref="G21:G22"/>
    <mergeCell ref="A19:J19"/>
    <mergeCell ref="B10:D10"/>
    <mergeCell ref="E10:G10"/>
    <mergeCell ref="H10:J10"/>
    <mergeCell ref="B9:D9"/>
    <mergeCell ref="H7:J7"/>
    <mergeCell ref="B8:D8"/>
    <mergeCell ref="E8:G8"/>
    <mergeCell ref="H8:J8"/>
    <mergeCell ref="B7:D7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7:D17"/>
    <mergeCell ref="E15:G15"/>
    <mergeCell ref="H15:J15"/>
    <mergeCell ref="B16:D16"/>
    <mergeCell ref="E16:G16"/>
    <mergeCell ref="H16:J16"/>
    <mergeCell ref="B15:D15"/>
    <mergeCell ref="H4:J4"/>
    <mergeCell ref="E17:G17"/>
    <mergeCell ref="H17:J17"/>
    <mergeCell ref="K8:M8"/>
    <mergeCell ref="K11:M11"/>
    <mergeCell ref="K14:M14"/>
    <mergeCell ref="K17:M17"/>
    <mergeCell ref="E9:G9"/>
    <mergeCell ref="H9:J9"/>
    <mergeCell ref="E7:G7"/>
    <mergeCell ref="N11:P11"/>
    <mergeCell ref="K12:M12"/>
    <mergeCell ref="N12:P12"/>
    <mergeCell ref="K13:M13"/>
    <mergeCell ref="N13:P13"/>
    <mergeCell ref="N8:P8"/>
    <mergeCell ref="K9:M9"/>
    <mergeCell ref="N9:P9"/>
    <mergeCell ref="K10:M10"/>
    <mergeCell ref="N10:P10"/>
    <mergeCell ref="N17:P17"/>
    <mergeCell ref="N14:P14"/>
    <mergeCell ref="K15:M15"/>
    <mergeCell ref="N15:P15"/>
    <mergeCell ref="K16:M16"/>
    <mergeCell ref="N16:P16"/>
  </mergeCells>
  <printOptions/>
  <pageMargins left="0.5905511811023623" right="0.1968503937007874" top="0" bottom="0.1968503937007874" header="0.5118110236220472" footer="0.118110236220472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Normal="75" zoomScaleSheetLayoutView="100" workbookViewId="0" topLeftCell="A1">
      <selection activeCell="H1" sqref="H1"/>
    </sheetView>
  </sheetViews>
  <sheetFormatPr defaultColWidth="9.140625" defaultRowHeight="15" customHeight="1"/>
  <cols>
    <col min="1" max="1" width="9.57421875" style="1" customWidth="1"/>
    <col min="2" max="2" width="13.140625" style="1" customWidth="1"/>
    <col min="3" max="3" width="12.28125" style="1" customWidth="1"/>
    <col min="4" max="7" width="14.7109375" style="1" customWidth="1"/>
    <col min="8" max="16384" width="9.140625" style="1" customWidth="1"/>
  </cols>
  <sheetData>
    <row r="1" ht="15" customHeight="1">
      <c r="A1" s="123"/>
    </row>
    <row r="2" ht="15" customHeight="1">
      <c r="A2" s="123"/>
    </row>
    <row r="3" ht="15" customHeight="1">
      <c r="A3" s="123"/>
    </row>
    <row r="4" spans="1:7" ht="15" customHeight="1">
      <c r="A4" s="123"/>
      <c r="E4" s="86"/>
      <c r="F4" s="87"/>
      <c r="G4" s="87"/>
    </row>
    <row r="5" spans="1:7" ht="31.5" customHeight="1">
      <c r="A5" s="468" t="s">
        <v>8</v>
      </c>
      <c r="B5" s="468"/>
      <c r="C5" s="468"/>
      <c r="D5" s="468"/>
      <c r="E5" s="468"/>
      <c r="F5" s="468"/>
      <c r="G5" s="468"/>
    </row>
    <row r="6" spans="1:7" ht="15" customHeight="1">
      <c r="A6" s="492" t="s">
        <v>309</v>
      </c>
      <c r="B6" s="369" t="s">
        <v>119</v>
      </c>
      <c r="C6" s="488" t="s">
        <v>17</v>
      </c>
      <c r="D6" s="486" t="s">
        <v>542</v>
      </c>
      <c r="E6" s="487"/>
      <c r="F6" s="486" t="s">
        <v>543</v>
      </c>
      <c r="G6" s="487"/>
    </row>
    <row r="7" spans="1:7" ht="15" customHeight="1">
      <c r="A7" s="493"/>
      <c r="B7" s="495"/>
      <c r="C7" s="489"/>
      <c r="D7" s="484" t="s">
        <v>13</v>
      </c>
      <c r="E7" s="485"/>
      <c r="F7" s="484" t="s">
        <v>15</v>
      </c>
      <c r="G7" s="485"/>
    </row>
    <row r="8" spans="1:7" s="65" customFormat="1" ht="15" customHeight="1">
      <c r="A8" s="493"/>
      <c r="B8" s="495"/>
      <c r="C8" s="490" t="s">
        <v>538</v>
      </c>
      <c r="D8" s="54" t="s">
        <v>528</v>
      </c>
      <c r="E8" s="55" t="s">
        <v>537</v>
      </c>
      <c r="F8" s="54" t="s">
        <v>528</v>
      </c>
      <c r="G8" s="55" t="s">
        <v>529</v>
      </c>
    </row>
    <row r="9" spans="1:7" s="65" customFormat="1" ht="15" customHeight="1">
      <c r="A9" s="494"/>
      <c r="B9" s="370"/>
      <c r="C9" s="491"/>
      <c r="D9" s="92" t="s">
        <v>526</v>
      </c>
      <c r="E9" s="93" t="s">
        <v>527</v>
      </c>
      <c r="F9" s="92" t="s">
        <v>526</v>
      </c>
      <c r="G9" s="93" t="s">
        <v>527</v>
      </c>
    </row>
    <row r="10" spans="1:7" s="65" customFormat="1" ht="15" customHeight="1">
      <c r="A10" s="170" t="s">
        <v>275</v>
      </c>
      <c r="B10" s="48" t="s">
        <v>149</v>
      </c>
      <c r="C10" s="131" t="s">
        <v>150</v>
      </c>
      <c r="D10" s="130" t="s">
        <v>147</v>
      </c>
      <c r="E10" s="134" t="s">
        <v>147</v>
      </c>
      <c r="F10" s="130" t="s">
        <v>147</v>
      </c>
      <c r="G10" s="134" t="s">
        <v>147</v>
      </c>
    </row>
    <row r="11" spans="1:7" s="53" customFormat="1" ht="15" customHeight="1">
      <c r="A11" s="97">
        <v>3</v>
      </c>
      <c r="B11" s="171" t="s">
        <v>323</v>
      </c>
      <c r="C11" s="138">
        <v>0.39</v>
      </c>
      <c r="D11" s="72">
        <v>2083</v>
      </c>
      <c r="E11" s="70">
        <f aca="true" t="shared" si="0" ref="E11:E23">D11*1.18</f>
        <v>2457.94</v>
      </c>
      <c r="F11" s="72">
        <v>1893</v>
      </c>
      <c r="G11" s="70">
        <f aca="true" t="shared" si="1" ref="G11:G23">F11*1.18</f>
        <v>2233.74</v>
      </c>
    </row>
    <row r="12" spans="1:7" s="53" customFormat="1" ht="15" customHeight="1">
      <c r="A12" s="97">
        <v>4</v>
      </c>
      <c r="B12" s="171" t="s">
        <v>324</v>
      </c>
      <c r="C12" s="138">
        <v>0.52</v>
      </c>
      <c r="D12" s="72">
        <v>2436</v>
      </c>
      <c r="E12" s="70">
        <f t="shared" si="0"/>
        <v>2874.48</v>
      </c>
      <c r="F12" s="72">
        <v>2246</v>
      </c>
      <c r="G12" s="70">
        <f t="shared" si="1"/>
        <v>2650.2799999999997</v>
      </c>
    </row>
    <row r="13" spans="1:7" s="53" customFormat="1" ht="15" customHeight="1">
      <c r="A13" s="97">
        <v>5</v>
      </c>
      <c r="B13" s="171" t="s">
        <v>325</v>
      </c>
      <c r="C13" s="138">
        <v>0.65</v>
      </c>
      <c r="D13" s="72">
        <v>2789</v>
      </c>
      <c r="E13" s="70">
        <f t="shared" si="0"/>
        <v>3291.02</v>
      </c>
      <c r="F13" s="72">
        <v>2600</v>
      </c>
      <c r="G13" s="70">
        <f t="shared" si="1"/>
        <v>3068</v>
      </c>
    </row>
    <row r="14" spans="1:7" s="53" customFormat="1" ht="15" customHeight="1">
      <c r="A14" s="97">
        <v>6</v>
      </c>
      <c r="B14" s="171" t="s">
        <v>326</v>
      </c>
      <c r="C14" s="138">
        <v>0.78</v>
      </c>
      <c r="D14" s="72">
        <v>3144</v>
      </c>
      <c r="E14" s="70">
        <f t="shared" si="0"/>
        <v>3709.9199999999996</v>
      </c>
      <c r="F14" s="72">
        <v>2954</v>
      </c>
      <c r="G14" s="70">
        <f t="shared" si="1"/>
        <v>3485.72</v>
      </c>
    </row>
    <row r="15" spans="1:7" s="53" customFormat="1" ht="15" customHeight="1">
      <c r="A15" s="97">
        <v>7</v>
      </c>
      <c r="B15" s="171" t="s">
        <v>327</v>
      </c>
      <c r="C15" s="138">
        <v>0.91</v>
      </c>
      <c r="D15" s="72">
        <v>3497</v>
      </c>
      <c r="E15" s="70">
        <f t="shared" si="0"/>
        <v>4126.46</v>
      </c>
      <c r="F15" s="72">
        <v>3308</v>
      </c>
      <c r="G15" s="70">
        <f t="shared" si="1"/>
        <v>3903.4399999999996</v>
      </c>
    </row>
    <row r="16" spans="1:7" s="53" customFormat="1" ht="15" customHeight="1">
      <c r="A16" s="97">
        <v>8</v>
      </c>
      <c r="B16" s="171" t="s">
        <v>328</v>
      </c>
      <c r="C16" s="138">
        <v>1.04</v>
      </c>
      <c r="D16" s="72">
        <v>3850</v>
      </c>
      <c r="E16" s="70">
        <f t="shared" si="0"/>
        <v>4543</v>
      </c>
      <c r="F16" s="72">
        <v>3661</v>
      </c>
      <c r="G16" s="70">
        <f t="shared" si="1"/>
        <v>4319.98</v>
      </c>
    </row>
    <row r="17" spans="1:7" s="53" customFormat="1" ht="15" customHeight="1">
      <c r="A17" s="97">
        <v>9</v>
      </c>
      <c r="B17" s="171" t="s">
        <v>329</v>
      </c>
      <c r="C17" s="138">
        <v>1.17</v>
      </c>
      <c r="D17" s="72">
        <v>4205</v>
      </c>
      <c r="E17" s="70">
        <f t="shared" si="0"/>
        <v>4961.9</v>
      </c>
      <c r="F17" s="72">
        <v>4015</v>
      </c>
      <c r="G17" s="70">
        <f t="shared" si="1"/>
        <v>4737.7</v>
      </c>
    </row>
    <row r="18" spans="1:7" s="53" customFormat="1" ht="15" customHeight="1">
      <c r="A18" s="97">
        <v>10</v>
      </c>
      <c r="B18" s="171" t="s">
        <v>330</v>
      </c>
      <c r="C18" s="138">
        <v>1.3</v>
      </c>
      <c r="D18" s="72">
        <v>4558</v>
      </c>
      <c r="E18" s="70">
        <f t="shared" si="0"/>
        <v>5378.44</v>
      </c>
      <c r="F18" s="72">
        <v>4368</v>
      </c>
      <c r="G18" s="70">
        <f t="shared" si="1"/>
        <v>5154.24</v>
      </c>
    </row>
    <row r="19" spans="1:7" s="53" customFormat="1" ht="15" customHeight="1">
      <c r="A19" s="97">
        <v>11</v>
      </c>
      <c r="B19" s="171" t="s">
        <v>331</v>
      </c>
      <c r="C19" s="138">
        <v>1.43</v>
      </c>
      <c r="D19" s="72">
        <v>4911</v>
      </c>
      <c r="E19" s="70">
        <f t="shared" si="0"/>
        <v>5794.98</v>
      </c>
      <c r="F19" s="72">
        <v>4722</v>
      </c>
      <c r="G19" s="70">
        <f t="shared" si="1"/>
        <v>5571.96</v>
      </c>
    </row>
    <row r="20" spans="1:7" s="53" customFormat="1" ht="15" customHeight="1">
      <c r="A20" s="97">
        <v>12</v>
      </c>
      <c r="B20" s="171" t="s">
        <v>332</v>
      </c>
      <c r="C20" s="138">
        <v>1.56</v>
      </c>
      <c r="D20" s="72">
        <v>5266</v>
      </c>
      <c r="E20" s="70">
        <f t="shared" si="0"/>
        <v>6213.88</v>
      </c>
      <c r="F20" s="72">
        <v>5076</v>
      </c>
      <c r="G20" s="70">
        <f t="shared" si="1"/>
        <v>5989.679999999999</v>
      </c>
    </row>
    <row r="21" spans="1:7" s="53" customFormat="1" ht="15" customHeight="1">
      <c r="A21" s="97">
        <v>13</v>
      </c>
      <c r="B21" s="171" t="s">
        <v>333</v>
      </c>
      <c r="C21" s="138">
        <v>1.69</v>
      </c>
      <c r="D21" s="72">
        <v>5619</v>
      </c>
      <c r="E21" s="70">
        <f t="shared" si="0"/>
        <v>6630.42</v>
      </c>
      <c r="F21" s="72">
        <v>5429</v>
      </c>
      <c r="G21" s="70">
        <f t="shared" si="1"/>
        <v>6406.219999999999</v>
      </c>
    </row>
    <row r="22" spans="1:7" s="53" customFormat="1" ht="15" customHeight="1">
      <c r="A22" s="97">
        <v>14</v>
      </c>
      <c r="B22" s="171" t="s">
        <v>334</v>
      </c>
      <c r="C22" s="138">
        <v>1.82</v>
      </c>
      <c r="D22" s="72">
        <v>5972</v>
      </c>
      <c r="E22" s="70">
        <f t="shared" si="0"/>
        <v>7046.96</v>
      </c>
      <c r="F22" s="72">
        <v>5783</v>
      </c>
      <c r="G22" s="70">
        <f t="shared" si="1"/>
        <v>6823.94</v>
      </c>
    </row>
    <row r="23" spans="1:7" s="53" customFormat="1" ht="15" customHeight="1">
      <c r="A23" s="97">
        <v>15</v>
      </c>
      <c r="B23" s="171" t="s">
        <v>335</v>
      </c>
      <c r="C23" s="138">
        <v>1.95</v>
      </c>
      <c r="D23" s="72">
        <v>6325</v>
      </c>
      <c r="E23" s="70">
        <f t="shared" si="0"/>
        <v>7463.5</v>
      </c>
      <c r="F23" s="72">
        <v>6136</v>
      </c>
      <c r="G23" s="70">
        <f t="shared" si="1"/>
        <v>7240.48</v>
      </c>
    </row>
    <row r="24" spans="1:7" s="53" customFormat="1" ht="15" customHeight="1">
      <c r="A24" s="498" t="s">
        <v>1</v>
      </c>
      <c r="B24" s="496"/>
      <c r="C24" s="496"/>
      <c r="D24" s="496"/>
      <c r="E24" s="496"/>
      <c r="F24" s="496"/>
      <c r="G24" s="496"/>
    </row>
    <row r="25" spans="1:7" s="53" customFormat="1" ht="15" customHeight="1">
      <c r="A25" s="496" t="s">
        <v>0</v>
      </c>
      <c r="B25" s="496"/>
      <c r="C25" s="496"/>
      <c r="D25" s="496"/>
      <c r="E25" s="496"/>
      <c r="F25" s="496"/>
      <c r="G25" s="496"/>
    </row>
    <row r="26" spans="1:7" s="53" customFormat="1" ht="15" customHeight="1">
      <c r="A26" s="483" t="s">
        <v>2</v>
      </c>
      <c r="B26" s="483"/>
      <c r="C26" s="483"/>
      <c r="D26" s="483"/>
      <c r="E26" s="483"/>
      <c r="F26" s="483"/>
      <c r="G26" s="483"/>
    </row>
    <row r="27" spans="1:7" s="53" customFormat="1" ht="15" customHeight="1">
      <c r="A27" s="483" t="s">
        <v>3</v>
      </c>
      <c r="B27" s="483"/>
      <c r="C27" s="483"/>
      <c r="D27" s="483"/>
      <c r="E27" s="483"/>
      <c r="F27" s="483"/>
      <c r="G27" s="483"/>
    </row>
    <row r="28" spans="1:7" s="53" customFormat="1" ht="15" customHeight="1">
      <c r="A28" s="483" t="s">
        <v>4</v>
      </c>
      <c r="B28" s="483"/>
      <c r="C28" s="483"/>
      <c r="D28" s="483"/>
      <c r="E28" s="483"/>
      <c r="F28" s="483"/>
      <c r="G28" s="483"/>
    </row>
    <row r="29" spans="1:7" s="53" customFormat="1" ht="15" customHeight="1">
      <c r="A29" s="483" t="s">
        <v>5</v>
      </c>
      <c r="B29" s="483"/>
      <c r="C29" s="483"/>
      <c r="D29" s="483"/>
      <c r="E29" s="483"/>
      <c r="F29" s="483"/>
      <c r="G29" s="483"/>
    </row>
    <row r="30" spans="1:7" s="53" customFormat="1" ht="15" customHeight="1">
      <c r="A30" s="483" t="s">
        <v>6</v>
      </c>
      <c r="B30" s="483"/>
      <c r="C30" s="483"/>
      <c r="D30" s="483"/>
      <c r="E30" s="483"/>
      <c r="F30" s="483"/>
      <c r="G30" s="483"/>
    </row>
    <row r="31" spans="1:7" s="53" customFormat="1" ht="29.25" customHeight="1">
      <c r="A31" s="358" t="s">
        <v>621</v>
      </c>
      <c r="B31" s="358"/>
      <c r="C31" s="358"/>
      <c r="D31" s="358"/>
      <c r="E31" s="358"/>
      <c r="F31" s="358"/>
      <c r="G31" s="358"/>
    </row>
    <row r="32" spans="1:7" ht="15" customHeight="1">
      <c r="A32" s="172"/>
      <c r="B32" s="173"/>
      <c r="C32" s="173"/>
      <c r="D32" s="173"/>
      <c r="E32" s="165"/>
      <c r="F32" s="174"/>
      <c r="G32" s="175"/>
    </row>
    <row r="33" spans="1:7" ht="15" customHeight="1">
      <c r="A33" s="381"/>
      <c r="B33" s="497"/>
      <c r="C33" s="497"/>
      <c r="D33" s="497"/>
      <c r="E33" s="497"/>
      <c r="F33" s="497"/>
      <c r="G33" s="497"/>
    </row>
  </sheetData>
  <sheetProtection password="CB1A" sheet="1"/>
  <mergeCells count="18">
    <mergeCell ref="A31:G31"/>
    <mergeCell ref="C8:C9"/>
    <mergeCell ref="A6:A9"/>
    <mergeCell ref="B6:B9"/>
    <mergeCell ref="A25:G25"/>
    <mergeCell ref="A33:G33"/>
    <mergeCell ref="A24:G24"/>
    <mergeCell ref="A28:G28"/>
    <mergeCell ref="A29:G29"/>
    <mergeCell ref="A26:G26"/>
    <mergeCell ref="A30:G30"/>
    <mergeCell ref="D7:E7"/>
    <mergeCell ref="F7:G7"/>
    <mergeCell ref="A27:G27"/>
    <mergeCell ref="A5:G5"/>
    <mergeCell ref="F6:G6"/>
    <mergeCell ref="D6:E6"/>
    <mergeCell ref="C6:C7"/>
  </mergeCells>
  <printOptions horizontalCentered="1"/>
  <pageMargins left="0" right="0" top="0" bottom="0.1968503937007874" header="0.11811023622047245" footer="0.118110236220472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75" zoomScaleSheetLayoutView="100" zoomScalePageLayoutView="0" workbookViewId="0" topLeftCell="A4">
      <selection activeCell="Q24" sqref="Q24"/>
    </sheetView>
  </sheetViews>
  <sheetFormatPr defaultColWidth="9.140625" defaultRowHeight="15" customHeight="1"/>
  <cols>
    <col min="1" max="1" width="9.57421875" style="1" customWidth="1"/>
    <col min="2" max="2" width="13.140625" style="1" customWidth="1"/>
    <col min="3" max="3" width="12.28125" style="1" customWidth="1"/>
    <col min="4" max="7" width="14.7109375" style="1" customWidth="1"/>
    <col min="8" max="8" width="9.140625" style="1" customWidth="1"/>
    <col min="9" max="9" width="11.00390625" style="1" hidden="1" customWidth="1"/>
    <col min="10" max="10" width="10.7109375" style="1" hidden="1" customWidth="1"/>
    <col min="11" max="11" width="0" style="1" hidden="1" customWidth="1"/>
    <col min="12" max="16384" width="9.140625" style="1" customWidth="1"/>
  </cols>
  <sheetData>
    <row r="1" ht="15" customHeight="1">
      <c r="A1" s="123"/>
    </row>
    <row r="2" ht="15" customHeight="1">
      <c r="A2" s="123"/>
    </row>
    <row r="3" ht="15" customHeight="1">
      <c r="A3" s="123"/>
    </row>
    <row r="4" spans="1:7" ht="15" customHeight="1">
      <c r="A4" s="123"/>
      <c r="E4" s="86"/>
      <c r="F4" s="87"/>
      <c r="G4" s="87"/>
    </row>
    <row r="5" spans="1:7" ht="34.5" customHeight="1">
      <c r="A5" s="468" t="s">
        <v>7</v>
      </c>
      <c r="B5" s="468"/>
      <c r="C5" s="468"/>
      <c r="D5" s="468"/>
      <c r="E5" s="468"/>
      <c r="F5" s="468"/>
      <c r="G5" s="468"/>
    </row>
    <row r="6" spans="1:7" ht="15" customHeight="1">
      <c r="A6" s="428" t="s">
        <v>309</v>
      </c>
      <c r="B6" s="369" t="s">
        <v>119</v>
      </c>
      <c r="C6" s="488" t="s">
        <v>17</v>
      </c>
      <c r="D6" s="486" t="s">
        <v>14</v>
      </c>
      <c r="E6" s="487"/>
      <c r="F6" s="486" t="s">
        <v>16</v>
      </c>
      <c r="G6" s="487"/>
    </row>
    <row r="7" spans="1:7" ht="15" customHeight="1">
      <c r="A7" s="429"/>
      <c r="B7" s="495"/>
      <c r="C7" s="489"/>
      <c r="D7" s="484" t="s">
        <v>13</v>
      </c>
      <c r="E7" s="485"/>
      <c r="F7" s="484" t="s">
        <v>15</v>
      </c>
      <c r="G7" s="485"/>
    </row>
    <row r="8" spans="1:7" s="65" customFormat="1" ht="15" customHeight="1">
      <c r="A8" s="429"/>
      <c r="B8" s="495"/>
      <c r="C8" s="490" t="s">
        <v>538</v>
      </c>
      <c r="D8" s="54" t="s">
        <v>528</v>
      </c>
      <c r="E8" s="55" t="s">
        <v>537</v>
      </c>
      <c r="F8" s="54" t="s">
        <v>528</v>
      </c>
      <c r="G8" s="55" t="s">
        <v>529</v>
      </c>
    </row>
    <row r="9" spans="1:7" s="65" customFormat="1" ht="15" customHeight="1">
      <c r="A9" s="430"/>
      <c r="B9" s="370"/>
      <c r="C9" s="491"/>
      <c r="D9" s="92" t="s">
        <v>526</v>
      </c>
      <c r="E9" s="93" t="s">
        <v>527</v>
      </c>
      <c r="F9" s="92" t="s">
        <v>526</v>
      </c>
      <c r="G9" s="93" t="s">
        <v>527</v>
      </c>
    </row>
    <row r="10" spans="1:7" s="65" customFormat="1" ht="15" customHeight="1">
      <c r="A10" s="164" t="s">
        <v>275</v>
      </c>
      <c r="B10" s="48" t="s">
        <v>149</v>
      </c>
      <c r="C10" s="131" t="s">
        <v>150</v>
      </c>
      <c r="D10" s="130" t="s">
        <v>147</v>
      </c>
      <c r="E10" s="134" t="s">
        <v>147</v>
      </c>
      <c r="F10" s="130" t="s">
        <v>147</v>
      </c>
      <c r="G10" s="134" t="s">
        <v>147</v>
      </c>
    </row>
    <row r="11" spans="1:11" s="53" customFormat="1" ht="15" customHeight="1">
      <c r="A11" s="75">
        <v>3</v>
      </c>
      <c r="B11" s="176" t="s">
        <v>406</v>
      </c>
      <c r="C11" s="177">
        <v>0.585</v>
      </c>
      <c r="D11" s="72">
        <v>2314</v>
      </c>
      <c r="E11" s="70">
        <f>D11*1.18</f>
        <v>2730.52</v>
      </c>
      <c r="F11" s="72">
        <v>2103</v>
      </c>
      <c r="G11" s="70">
        <f>F11*1.18</f>
        <v>2481.54</v>
      </c>
      <c r="I11" s="70">
        <v>2900.44</v>
      </c>
      <c r="J11" s="70">
        <v>2636.12</v>
      </c>
      <c r="K11" s="53">
        <v>0.9</v>
      </c>
    </row>
    <row r="12" spans="1:11" s="53" customFormat="1" ht="15" customHeight="1">
      <c r="A12" s="75">
        <v>4</v>
      </c>
      <c r="B12" s="176" t="s">
        <v>407</v>
      </c>
      <c r="C12" s="177">
        <v>0.78</v>
      </c>
      <c r="D12" s="72">
        <v>2707</v>
      </c>
      <c r="E12" s="70">
        <f aca="true" t="shared" si="0" ref="E12:E23">D12*1.18</f>
        <v>3194.2599999999998</v>
      </c>
      <c r="F12" s="72">
        <v>2496</v>
      </c>
      <c r="G12" s="70">
        <f aca="true" t="shared" si="1" ref="G12:G23">F12*1.18</f>
        <v>2945.2799999999997</v>
      </c>
      <c r="I12" s="70">
        <v>3393.68</v>
      </c>
      <c r="J12" s="70">
        <v>3129.36</v>
      </c>
      <c r="K12" s="53">
        <v>0.9</v>
      </c>
    </row>
    <row r="13" spans="1:11" s="53" customFormat="1" ht="15" customHeight="1">
      <c r="A13" s="75">
        <v>5</v>
      </c>
      <c r="B13" s="176" t="s">
        <v>408</v>
      </c>
      <c r="C13" s="177">
        <v>0.975</v>
      </c>
      <c r="D13" s="72">
        <v>3099</v>
      </c>
      <c r="E13" s="70">
        <f t="shared" si="0"/>
        <v>3656.8199999999997</v>
      </c>
      <c r="F13" s="72">
        <v>2889</v>
      </c>
      <c r="G13" s="70">
        <f t="shared" si="1"/>
        <v>3409.02</v>
      </c>
      <c r="I13" s="70">
        <v>3885.74</v>
      </c>
      <c r="J13" s="70">
        <v>3621.42</v>
      </c>
      <c r="K13" s="53">
        <v>0.9</v>
      </c>
    </row>
    <row r="14" spans="1:11" s="53" customFormat="1" ht="15" customHeight="1">
      <c r="A14" s="75">
        <v>6</v>
      </c>
      <c r="B14" s="176" t="s">
        <v>409</v>
      </c>
      <c r="C14" s="177">
        <v>1.17</v>
      </c>
      <c r="D14" s="72">
        <v>3493</v>
      </c>
      <c r="E14" s="70">
        <f t="shared" si="0"/>
        <v>4121.74</v>
      </c>
      <c r="F14" s="72">
        <v>3282</v>
      </c>
      <c r="G14" s="70">
        <f t="shared" si="1"/>
        <v>3872.7599999999998</v>
      </c>
      <c r="I14" s="70">
        <v>4378.98</v>
      </c>
      <c r="J14" s="70">
        <v>4114.66</v>
      </c>
      <c r="K14" s="53">
        <v>0.9</v>
      </c>
    </row>
    <row r="15" spans="1:11" s="53" customFormat="1" ht="15" customHeight="1">
      <c r="A15" s="75">
        <v>7</v>
      </c>
      <c r="B15" s="176" t="s">
        <v>410</v>
      </c>
      <c r="C15" s="177">
        <v>1.365</v>
      </c>
      <c r="D15" s="72">
        <v>3886</v>
      </c>
      <c r="E15" s="70">
        <f t="shared" si="0"/>
        <v>4585.48</v>
      </c>
      <c r="F15" s="72">
        <v>3675</v>
      </c>
      <c r="G15" s="70">
        <f t="shared" si="1"/>
        <v>4336.5</v>
      </c>
      <c r="I15" s="70">
        <v>4871.04</v>
      </c>
      <c r="J15" s="70">
        <v>4606.72</v>
      </c>
      <c r="K15" s="53">
        <v>0.9</v>
      </c>
    </row>
    <row r="16" spans="1:11" s="53" customFormat="1" ht="15" customHeight="1">
      <c r="A16" s="75">
        <v>8</v>
      </c>
      <c r="B16" s="176" t="s">
        <v>411</v>
      </c>
      <c r="C16" s="177">
        <v>1.56</v>
      </c>
      <c r="D16" s="72">
        <v>4278</v>
      </c>
      <c r="E16" s="70">
        <f t="shared" si="0"/>
        <v>5048.04</v>
      </c>
      <c r="F16" s="72">
        <v>4068</v>
      </c>
      <c r="G16" s="70">
        <f t="shared" si="1"/>
        <v>4800.24</v>
      </c>
      <c r="I16" s="70">
        <v>5363.1</v>
      </c>
      <c r="J16" s="70">
        <v>5099.96</v>
      </c>
      <c r="K16" s="53">
        <v>0.9</v>
      </c>
    </row>
    <row r="17" spans="1:11" s="53" customFormat="1" ht="15" customHeight="1">
      <c r="A17" s="75">
        <v>9</v>
      </c>
      <c r="B17" s="176" t="s">
        <v>412</v>
      </c>
      <c r="C17" s="177">
        <v>1.755</v>
      </c>
      <c r="D17" s="72">
        <v>4672</v>
      </c>
      <c r="E17" s="70">
        <f t="shared" si="0"/>
        <v>5512.96</v>
      </c>
      <c r="F17" s="72">
        <v>4461</v>
      </c>
      <c r="G17" s="70">
        <f t="shared" si="1"/>
        <v>5263.98</v>
      </c>
      <c r="I17" s="70">
        <v>5856.34</v>
      </c>
      <c r="J17" s="70">
        <v>5592.02</v>
      </c>
      <c r="K17" s="53">
        <v>0.9</v>
      </c>
    </row>
    <row r="18" spans="1:11" s="53" customFormat="1" ht="15" customHeight="1">
      <c r="A18" s="75">
        <v>10</v>
      </c>
      <c r="B18" s="176" t="s">
        <v>413</v>
      </c>
      <c r="C18" s="177">
        <v>1.95</v>
      </c>
      <c r="D18" s="72">
        <v>5064</v>
      </c>
      <c r="E18" s="70">
        <f t="shared" si="0"/>
        <v>5975.5199999999995</v>
      </c>
      <c r="F18" s="72">
        <v>4853</v>
      </c>
      <c r="G18" s="70">
        <f t="shared" si="1"/>
        <v>5726.54</v>
      </c>
      <c r="I18" s="70">
        <v>6348.4</v>
      </c>
      <c r="J18" s="70">
        <v>6084.08</v>
      </c>
      <c r="K18" s="53">
        <v>0.9</v>
      </c>
    </row>
    <row r="19" spans="1:11" s="53" customFormat="1" ht="15" customHeight="1">
      <c r="A19" s="75">
        <v>11</v>
      </c>
      <c r="B19" s="176" t="s">
        <v>414</v>
      </c>
      <c r="C19" s="177">
        <v>2.145</v>
      </c>
      <c r="D19" s="72">
        <v>5457</v>
      </c>
      <c r="E19" s="70">
        <f t="shared" si="0"/>
        <v>6439.259999999999</v>
      </c>
      <c r="F19" s="72">
        <v>5247</v>
      </c>
      <c r="G19" s="70">
        <f t="shared" si="1"/>
        <v>6191.46</v>
      </c>
      <c r="I19" s="70">
        <v>6841.64</v>
      </c>
      <c r="J19" s="70">
        <v>6577.32</v>
      </c>
      <c r="K19" s="53">
        <v>0.9</v>
      </c>
    </row>
    <row r="20" spans="1:11" s="53" customFormat="1" ht="15" customHeight="1">
      <c r="A20" s="75">
        <v>12</v>
      </c>
      <c r="B20" s="176" t="s">
        <v>415</v>
      </c>
      <c r="C20" s="177">
        <v>2.34</v>
      </c>
      <c r="D20" s="72">
        <v>5851</v>
      </c>
      <c r="E20" s="70">
        <f t="shared" si="0"/>
        <v>6904.179999999999</v>
      </c>
      <c r="F20" s="72">
        <v>5640</v>
      </c>
      <c r="G20" s="70">
        <f t="shared" si="1"/>
        <v>6655.2</v>
      </c>
      <c r="I20" s="70">
        <v>7334.88</v>
      </c>
      <c r="J20" s="70">
        <v>7070.56</v>
      </c>
      <c r="K20" s="53">
        <v>0.9</v>
      </c>
    </row>
    <row r="21" spans="1:11" s="53" customFormat="1" ht="15" customHeight="1">
      <c r="A21" s="75">
        <v>13</v>
      </c>
      <c r="B21" s="176" t="s">
        <v>416</v>
      </c>
      <c r="C21" s="177">
        <v>2.535</v>
      </c>
      <c r="D21" s="72">
        <v>6243</v>
      </c>
      <c r="E21" s="70">
        <f t="shared" si="0"/>
        <v>7366.74</v>
      </c>
      <c r="F21" s="72">
        <v>6032</v>
      </c>
      <c r="G21" s="70">
        <f t="shared" si="1"/>
        <v>7117.759999999999</v>
      </c>
      <c r="I21" s="70">
        <v>7826.94</v>
      </c>
      <c r="J21" s="70">
        <v>7562.62</v>
      </c>
      <c r="K21" s="53">
        <v>0.9</v>
      </c>
    </row>
    <row r="22" spans="1:11" s="53" customFormat="1" ht="15" customHeight="1">
      <c r="A22" s="75">
        <v>14</v>
      </c>
      <c r="B22" s="176" t="s">
        <v>417</v>
      </c>
      <c r="C22" s="177">
        <v>2.73</v>
      </c>
      <c r="D22" s="72">
        <v>6636</v>
      </c>
      <c r="E22" s="70">
        <f t="shared" si="0"/>
        <v>7830.48</v>
      </c>
      <c r="F22" s="72">
        <v>6426</v>
      </c>
      <c r="G22" s="70">
        <f t="shared" si="1"/>
        <v>7582.679999999999</v>
      </c>
      <c r="I22" s="70">
        <v>8319</v>
      </c>
      <c r="J22" s="70">
        <v>8055.86</v>
      </c>
      <c r="K22" s="53">
        <v>0.9</v>
      </c>
    </row>
    <row r="23" spans="1:11" s="53" customFormat="1" ht="15" customHeight="1">
      <c r="A23" s="75">
        <v>15</v>
      </c>
      <c r="B23" s="176" t="s">
        <v>418</v>
      </c>
      <c r="C23" s="177">
        <v>2.925</v>
      </c>
      <c r="D23" s="72">
        <v>7028</v>
      </c>
      <c r="E23" s="70">
        <f t="shared" si="0"/>
        <v>8293.039999999999</v>
      </c>
      <c r="F23" s="72">
        <v>6818</v>
      </c>
      <c r="G23" s="70">
        <f t="shared" si="1"/>
        <v>8045.24</v>
      </c>
      <c r="I23" s="70">
        <v>8811.06</v>
      </c>
      <c r="J23" s="70">
        <v>8547.92</v>
      </c>
      <c r="K23" s="53">
        <v>0.9</v>
      </c>
    </row>
    <row r="24" spans="1:10" s="53" customFormat="1" ht="15" customHeight="1">
      <c r="A24" s="498" t="s">
        <v>1</v>
      </c>
      <c r="B24" s="496"/>
      <c r="C24" s="496"/>
      <c r="D24" s="496"/>
      <c r="E24" s="496"/>
      <c r="F24" s="496"/>
      <c r="G24" s="496"/>
      <c r="I24" s="167"/>
      <c r="J24" s="167"/>
    </row>
    <row r="25" spans="1:10" s="53" customFormat="1" ht="15" customHeight="1">
      <c r="A25" s="496" t="s">
        <v>0</v>
      </c>
      <c r="B25" s="496"/>
      <c r="C25" s="496"/>
      <c r="D25" s="496"/>
      <c r="E25" s="496"/>
      <c r="F25" s="496"/>
      <c r="G25" s="496"/>
      <c r="I25" s="167"/>
      <c r="J25" s="167"/>
    </row>
    <row r="26" spans="1:10" s="53" customFormat="1" ht="15" customHeight="1">
      <c r="A26" s="483" t="s">
        <v>2</v>
      </c>
      <c r="B26" s="483"/>
      <c r="C26" s="483"/>
      <c r="D26" s="483"/>
      <c r="E26" s="483"/>
      <c r="F26" s="483"/>
      <c r="G26" s="483"/>
      <c r="I26" s="167"/>
      <c r="J26" s="167"/>
    </row>
    <row r="27" spans="1:10" s="53" customFormat="1" ht="15" customHeight="1">
      <c r="A27" s="483" t="s">
        <v>3</v>
      </c>
      <c r="B27" s="483"/>
      <c r="C27" s="483"/>
      <c r="D27" s="483"/>
      <c r="E27" s="483"/>
      <c r="F27" s="483"/>
      <c r="G27" s="483"/>
      <c r="I27" s="167"/>
      <c r="J27" s="167"/>
    </row>
    <row r="28" spans="1:10" s="53" customFormat="1" ht="15" customHeight="1">
      <c r="A28" s="483" t="s">
        <v>4</v>
      </c>
      <c r="B28" s="483"/>
      <c r="C28" s="483"/>
      <c r="D28" s="483"/>
      <c r="E28" s="483"/>
      <c r="F28" s="483"/>
      <c r="G28" s="483"/>
      <c r="I28" s="167"/>
      <c r="J28" s="167"/>
    </row>
    <row r="29" spans="1:10" s="53" customFormat="1" ht="15" customHeight="1">
      <c r="A29" s="483" t="s">
        <v>5</v>
      </c>
      <c r="B29" s="483"/>
      <c r="C29" s="483"/>
      <c r="D29" s="483"/>
      <c r="E29" s="483"/>
      <c r="F29" s="483"/>
      <c r="G29" s="483"/>
      <c r="I29" s="167"/>
      <c r="J29" s="167"/>
    </row>
    <row r="30" spans="1:10" s="53" customFormat="1" ht="15" customHeight="1">
      <c r="A30" s="483" t="s">
        <v>6</v>
      </c>
      <c r="B30" s="483"/>
      <c r="C30" s="483"/>
      <c r="D30" s="483"/>
      <c r="E30" s="483"/>
      <c r="F30" s="483"/>
      <c r="G30" s="483"/>
      <c r="I30" s="167"/>
      <c r="J30" s="167"/>
    </row>
    <row r="31" spans="1:7" s="53" customFormat="1" ht="30" customHeight="1">
      <c r="A31" s="358" t="s">
        <v>620</v>
      </c>
      <c r="B31" s="358"/>
      <c r="C31" s="358"/>
      <c r="D31" s="358"/>
      <c r="E31" s="358"/>
      <c r="F31" s="358"/>
      <c r="G31" s="358"/>
    </row>
    <row r="32" spans="1:10" ht="15" customHeight="1">
      <c r="A32" s="499" t="s">
        <v>467</v>
      </c>
      <c r="B32" s="499"/>
      <c r="C32" s="499"/>
      <c r="D32" s="499"/>
      <c r="E32" s="499"/>
      <c r="F32" s="499"/>
      <c r="G32" s="499"/>
      <c r="H32" s="178"/>
      <c r="I32" s="178"/>
      <c r="J32" s="178"/>
    </row>
    <row r="33" spans="1:7" ht="15" customHeight="1">
      <c r="A33" s="501" t="s">
        <v>242</v>
      </c>
      <c r="B33" s="449" t="s">
        <v>338</v>
      </c>
      <c r="C33" s="449"/>
      <c r="D33" s="449"/>
      <c r="E33" s="443" t="s">
        <v>388</v>
      </c>
      <c r="F33" s="473" t="s">
        <v>69</v>
      </c>
      <c r="G33" s="474"/>
    </row>
    <row r="34" spans="1:7" ht="15" customHeight="1">
      <c r="A34" s="501"/>
      <c r="B34" s="449"/>
      <c r="C34" s="449"/>
      <c r="D34" s="449"/>
      <c r="E34" s="503"/>
      <c r="F34" s="130" t="s">
        <v>67</v>
      </c>
      <c r="G34" s="134" t="s">
        <v>68</v>
      </c>
    </row>
    <row r="35" spans="1:7" ht="15" customHeight="1">
      <c r="A35" s="179">
        <v>1</v>
      </c>
      <c r="B35" s="502" t="s">
        <v>502</v>
      </c>
      <c r="C35" s="502"/>
      <c r="D35" s="502"/>
      <c r="E35" s="77" t="s">
        <v>275</v>
      </c>
      <c r="F35" s="180">
        <v>115</v>
      </c>
      <c r="G35" s="181">
        <f>F35*1.18</f>
        <v>135.7</v>
      </c>
    </row>
    <row r="36" spans="1:7" ht="15" customHeight="1">
      <c r="A36" s="162">
        <v>2</v>
      </c>
      <c r="B36" s="502" t="s">
        <v>405</v>
      </c>
      <c r="C36" s="502"/>
      <c r="D36" s="502"/>
      <c r="E36" s="77" t="s">
        <v>275</v>
      </c>
      <c r="F36" s="180">
        <v>9</v>
      </c>
      <c r="G36" s="181">
        <f aca="true" t="shared" si="2" ref="G36:G43">F36*1.18</f>
        <v>10.62</v>
      </c>
    </row>
    <row r="37" spans="1:7" ht="15" customHeight="1">
      <c r="A37" s="162">
        <v>3</v>
      </c>
      <c r="B37" s="502" t="s">
        <v>339</v>
      </c>
      <c r="C37" s="502"/>
      <c r="D37" s="502"/>
      <c r="E37" s="77" t="s">
        <v>275</v>
      </c>
      <c r="F37" s="180">
        <v>85</v>
      </c>
      <c r="G37" s="181">
        <f t="shared" si="2"/>
        <v>100.3</v>
      </c>
    </row>
    <row r="38" spans="1:7" ht="15" customHeight="1">
      <c r="A38" s="162">
        <v>4</v>
      </c>
      <c r="B38" s="471" t="s">
        <v>429</v>
      </c>
      <c r="C38" s="471"/>
      <c r="D38" s="471"/>
      <c r="E38" s="77" t="s">
        <v>275</v>
      </c>
      <c r="F38" s="182">
        <v>445</v>
      </c>
      <c r="G38" s="181">
        <f t="shared" si="2"/>
        <v>525.1</v>
      </c>
    </row>
    <row r="39" spans="1:7" ht="15" customHeight="1">
      <c r="A39" s="183">
        <v>5</v>
      </c>
      <c r="B39" s="471" t="s">
        <v>430</v>
      </c>
      <c r="C39" s="471"/>
      <c r="D39" s="471"/>
      <c r="E39" s="77" t="s">
        <v>275</v>
      </c>
      <c r="F39" s="182">
        <v>500</v>
      </c>
      <c r="G39" s="181">
        <f t="shared" si="2"/>
        <v>590</v>
      </c>
    </row>
    <row r="40" spans="1:7" ht="15" customHeight="1">
      <c r="A40" s="183">
        <v>6</v>
      </c>
      <c r="B40" s="471" t="s">
        <v>431</v>
      </c>
      <c r="C40" s="471"/>
      <c r="D40" s="471"/>
      <c r="E40" s="77" t="s">
        <v>275</v>
      </c>
      <c r="F40" s="180">
        <v>320</v>
      </c>
      <c r="G40" s="181">
        <f t="shared" si="2"/>
        <v>377.59999999999997</v>
      </c>
    </row>
    <row r="41" spans="1:7" ht="15" customHeight="1">
      <c r="A41" s="183">
        <v>7</v>
      </c>
      <c r="B41" s="471" t="s">
        <v>464</v>
      </c>
      <c r="C41" s="471"/>
      <c r="D41" s="471"/>
      <c r="E41" s="77" t="s">
        <v>275</v>
      </c>
      <c r="F41" s="182">
        <v>2</v>
      </c>
      <c r="G41" s="181">
        <f t="shared" si="2"/>
        <v>2.36</v>
      </c>
    </row>
    <row r="42" spans="1:7" ht="15" customHeight="1">
      <c r="A42" s="183">
        <v>8</v>
      </c>
      <c r="B42" s="471" t="s">
        <v>465</v>
      </c>
      <c r="C42" s="471"/>
      <c r="D42" s="471"/>
      <c r="E42" s="77" t="s">
        <v>275</v>
      </c>
      <c r="F42" s="180">
        <v>6</v>
      </c>
      <c r="G42" s="181">
        <f t="shared" si="2"/>
        <v>7.08</v>
      </c>
    </row>
    <row r="43" spans="1:7" ht="15" customHeight="1">
      <c r="A43" s="183">
        <v>9</v>
      </c>
      <c r="B43" s="471" t="s">
        <v>466</v>
      </c>
      <c r="C43" s="471"/>
      <c r="D43" s="471"/>
      <c r="E43" s="77" t="s">
        <v>275</v>
      </c>
      <c r="F43" s="182">
        <v>14</v>
      </c>
      <c r="G43" s="181">
        <f t="shared" si="2"/>
        <v>16.52</v>
      </c>
    </row>
    <row r="44" spans="1:7" ht="15" customHeight="1">
      <c r="A44" s="500"/>
      <c r="B44" s="500"/>
      <c r="C44" s="500"/>
      <c r="D44" s="500"/>
      <c r="E44" s="500"/>
      <c r="F44" s="500"/>
      <c r="G44" s="500"/>
    </row>
  </sheetData>
  <sheetProtection password="CB1A" sheet="1"/>
  <mergeCells count="32">
    <mergeCell ref="B35:D35"/>
    <mergeCell ref="B36:D36"/>
    <mergeCell ref="B37:D37"/>
    <mergeCell ref="E33:E34"/>
    <mergeCell ref="F33:G33"/>
    <mergeCell ref="B33:D34"/>
    <mergeCell ref="B6:B9"/>
    <mergeCell ref="C6:C7"/>
    <mergeCell ref="C8:C9"/>
    <mergeCell ref="A26:G26"/>
    <mergeCell ref="A24:G24"/>
    <mergeCell ref="A27:G27"/>
    <mergeCell ref="A44:G44"/>
    <mergeCell ref="A33:A34"/>
    <mergeCell ref="B43:D43"/>
    <mergeCell ref="D7:E7"/>
    <mergeCell ref="A31:G31"/>
    <mergeCell ref="A28:G28"/>
    <mergeCell ref="A29:G29"/>
    <mergeCell ref="A30:G30"/>
    <mergeCell ref="F7:G7"/>
    <mergeCell ref="A6:A9"/>
    <mergeCell ref="A5:G5"/>
    <mergeCell ref="F6:G6"/>
    <mergeCell ref="D6:E6"/>
    <mergeCell ref="A25:G25"/>
    <mergeCell ref="B42:D42"/>
    <mergeCell ref="A32:G32"/>
    <mergeCell ref="B38:D38"/>
    <mergeCell ref="B39:D39"/>
    <mergeCell ref="B40:D40"/>
    <mergeCell ref="B41:D41"/>
  </mergeCells>
  <printOptions horizontalCentered="1"/>
  <pageMargins left="0" right="0" top="0" bottom="0.1968503937007874" header="0.11811023622047245" footer="0.118110236220472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4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140625" defaultRowHeight="15" customHeight="1"/>
  <cols>
    <col min="1" max="1" width="34.421875" style="89" customWidth="1"/>
    <col min="2" max="2" width="15.421875" style="89" customWidth="1"/>
    <col min="3" max="3" width="7.421875" style="89" customWidth="1"/>
    <col min="4" max="4" width="17.7109375" style="89" customWidth="1"/>
    <col min="5" max="5" width="17.140625" style="89" customWidth="1"/>
    <col min="6" max="16384" width="9.140625" style="89" customWidth="1"/>
  </cols>
  <sheetData>
    <row r="1" s="83" customFormat="1" ht="15" customHeight="1"/>
    <row r="2" s="83" customFormat="1" ht="15" customHeight="1"/>
    <row r="3" s="83" customFormat="1" ht="15" customHeight="1"/>
    <row r="4" spans="1:5" s="185" customFormat="1" ht="15" customHeight="1">
      <c r="A4" s="123"/>
      <c r="B4" s="89"/>
      <c r="C4" s="89"/>
      <c r="D4" s="86"/>
      <c r="E4" s="184"/>
    </row>
    <row r="5" spans="1:5" s="186" customFormat="1" ht="15" customHeight="1">
      <c r="A5" s="516" t="s">
        <v>350</v>
      </c>
      <c r="B5" s="516"/>
      <c r="C5" s="516"/>
      <c r="D5" s="516"/>
      <c r="E5" s="516"/>
    </row>
    <row r="6" spans="1:5" s="65" customFormat="1" ht="15" customHeight="1">
      <c r="A6" s="504" t="s">
        <v>34</v>
      </c>
      <c r="B6" s="506" t="s">
        <v>342</v>
      </c>
      <c r="C6" s="508" t="s">
        <v>141</v>
      </c>
      <c r="D6" s="187" t="s">
        <v>19</v>
      </c>
      <c r="E6" s="188" t="s">
        <v>20</v>
      </c>
    </row>
    <row r="7" spans="1:5" s="65" customFormat="1" ht="15" customHeight="1">
      <c r="A7" s="505"/>
      <c r="B7" s="507"/>
      <c r="C7" s="509"/>
      <c r="D7" s="189" t="s">
        <v>526</v>
      </c>
      <c r="E7" s="190" t="s">
        <v>527</v>
      </c>
    </row>
    <row r="8" spans="1:5" s="65" customFormat="1" ht="15" customHeight="1">
      <c r="A8" s="517" t="s">
        <v>30</v>
      </c>
      <c r="B8" s="191" t="s">
        <v>352</v>
      </c>
      <c r="C8" s="192" t="s">
        <v>223</v>
      </c>
      <c r="D8" s="193">
        <v>112</v>
      </c>
      <c r="E8" s="194">
        <f aca="true" t="shared" si="0" ref="E8:E26">D8*1.18</f>
        <v>132.16</v>
      </c>
    </row>
    <row r="9" spans="1:5" s="65" customFormat="1" ht="15" customHeight="1">
      <c r="A9" s="517"/>
      <c r="B9" s="191" t="s">
        <v>353</v>
      </c>
      <c r="C9" s="192" t="s">
        <v>223</v>
      </c>
      <c r="D9" s="193">
        <v>138</v>
      </c>
      <c r="E9" s="194">
        <f t="shared" si="0"/>
        <v>162.84</v>
      </c>
    </row>
    <row r="10" spans="1:5" s="65" customFormat="1" ht="15" customHeight="1">
      <c r="A10" s="517"/>
      <c r="B10" s="191" t="s">
        <v>351</v>
      </c>
      <c r="C10" s="192" t="s">
        <v>223</v>
      </c>
      <c r="D10" s="193">
        <v>148</v>
      </c>
      <c r="E10" s="194">
        <f t="shared" si="0"/>
        <v>174.64</v>
      </c>
    </row>
    <row r="11" spans="1:5" s="65" customFormat="1" ht="15" customHeight="1">
      <c r="A11" s="517"/>
      <c r="B11" s="191" t="s">
        <v>354</v>
      </c>
      <c r="C11" s="192" t="s">
        <v>223</v>
      </c>
      <c r="D11" s="193">
        <v>161</v>
      </c>
      <c r="E11" s="194">
        <f t="shared" si="0"/>
        <v>189.98</v>
      </c>
    </row>
    <row r="12" spans="1:5" s="65" customFormat="1" ht="15" customHeight="1">
      <c r="A12" s="517"/>
      <c r="B12" s="191" t="s">
        <v>355</v>
      </c>
      <c r="C12" s="192" t="s">
        <v>223</v>
      </c>
      <c r="D12" s="193">
        <v>205</v>
      </c>
      <c r="E12" s="194">
        <f t="shared" si="0"/>
        <v>241.89999999999998</v>
      </c>
    </row>
    <row r="13" spans="1:5" s="65" customFormat="1" ht="15" customHeight="1">
      <c r="A13" s="517"/>
      <c r="B13" s="191" t="s">
        <v>356</v>
      </c>
      <c r="C13" s="192" t="s">
        <v>223</v>
      </c>
      <c r="D13" s="193">
        <v>230</v>
      </c>
      <c r="E13" s="194">
        <f t="shared" si="0"/>
        <v>271.4</v>
      </c>
    </row>
    <row r="14" spans="1:5" s="65" customFormat="1" ht="15" customHeight="1">
      <c r="A14" s="517"/>
      <c r="B14" s="191" t="s">
        <v>357</v>
      </c>
      <c r="C14" s="192" t="s">
        <v>223</v>
      </c>
      <c r="D14" s="193">
        <v>348</v>
      </c>
      <c r="E14" s="194">
        <f t="shared" si="0"/>
        <v>410.64</v>
      </c>
    </row>
    <row r="15" spans="1:5" s="65" customFormat="1" ht="15" customHeight="1">
      <c r="A15" s="517"/>
      <c r="B15" s="191" t="s">
        <v>358</v>
      </c>
      <c r="C15" s="192" t="s">
        <v>223</v>
      </c>
      <c r="D15" s="193">
        <v>380</v>
      </c>
      <c r="E15" s="194">
        <f t="shared" si="0"/>
        <v>448.4</v>
      </c>
    </row>
    <row r="16" spans="1:5" s="65" customFormat="1" ht="15" customHeight="1">
      <c r="A16" s="517"/>
      <c r="B16" s="191" t="s">
        <v>359</v>
      </c>
      <c r="C16" s="192" t="s">
        <v>223</v>
      </c>
      <c r="D16" s="193">
        <v>455</v>
      </c>
      <c r="E16" s="194">
        <f t="shared" si="0"/>
        <v>536.9</v>
      </c>
    </row>
    <row r="17" spans="1:5" s="65" customFormat="1" ht="15" customHeight="1" thickBot="1">
      <c r="A17" s="518"/>
      <c r="B17" s="195" t="s">
        <v>360</v>
      </c>
      <c r="C17" s="196" t="s">
        <v>223</v>
      </c>
      <c r="D17" s="197">
        <v>602</v>
      </c>
      <c r="E17" s="198">
        <f t="shared" si="0"/>
        <v>710.36</v>
      </c>
    </row>
    <row r="18" spans="1:5" s="65" customFormat="1" ht="15" customHeight="1" thickTop="1">
      <c r="A18" s="510" t="s">
        <v>27</v>
      </c>
      <c r="B18" s="191" t="s">
        <v>352</v>
      </c>
      <c r="C18" s="199" t="s">
        <v>223</v>
      </c>
      <c r="D18" s="200">
        <v>137</v>
      </c>
      <c r="E18" s="201">
        <f t="shared" si="0"/>
        <v>161.66</v>
      </c>
    </row>
    <row r="19" spans="1:5" s="65" customFormat="1" ht="15" customHeight="1">
      <c r="A19" s="517"/>
      <c r="B19" s="191" t="s">
        <v>353</v>
      </c>
      <c r="C19" s="192" t="s">
        <v>223</v>
      </c>
      <c r="D19" s="193">
        <v>151</v>
      </c>
      <c r="E19" s="194">
        <f t="shared" si="0"/>
        <v>178.17999999999998</v>
      </c>
    </row>
    <row r="20" spans="1:5" s="65" customFormat="1" ht="15" customHeight="1">
      <c r="A20" s="517"/>
      <c r="B20" s="191" t="s">
        <v>351</v>
      </c>
      <c r="C20" s="192" t="s">
        <v>223</v>
      </c>
      <c r="D20" s="193">
        <v>196</v>
      </c>
      <c r="E20" s="194">
        <f t="shared" si="0"/>
        <v>231.28</v>
      </c>
    </row>
    <row r="21" spans="1:5" s="65" customFormat="1" ht="15" customHeight="1">
      <c r="A21" s="517"/>
      <c r="B21" s="191" t="s">
        <v>354</v>
      </c>
      <c r="C21" s="192" t="s">
        <v>223</v>
      </c>
      <c r="D21" s="193">
        <v>246</v>
      </c>
      <c r="E21" s="194">
        <f t="shared" si="0"/>
        <v>290.28</v>
      </c>
    </row>
    <row r="22" spans="1:5" s="65" customFormat="1" ht="15" customHeight="1">
      <c r="A22" s="517"/>
      <c r="B22" s="191" t="s">
        <v>355</v>
      </c>
      <c r="C22" s="192" t="s">
        <v>223</v>
      </c>
      <c r="D22" s="193">
        <v>268</v>
      </c>
      <c r="E22" s="194">
        <f t="shared" si="0"/>
        <v>316.24</v>
      </c>
    </row>
    <row r="23" spans="1:5" s="65" customFormat="1" ht="15" customHeight="1">
      <c r="A23" s="517"/>
      <c r="B23" s="191" t="s">
        <v>356</v>
      </c>
      <c r="C23" s="192" t="s">
        <v>223</v>
      </c>
      <c r="D23" s="193">
        <v>345</v>
      </c>
      <c r="E23" s="194">
        <f t="shared" si="0"/>
        <v>407.09999999999997</v>
      </c>
    </row>
    <row r="24" spans="1:5" s="65" customFormat="1" ht="15" customHeight="1">
      <c r="A24" s="517"/>
      <c r="B24" s="191" t="s">
        <v>357</v>
      </c>
      <c r="C24" s="192" t="s">
        <v>223</v>
      </c>
      <c r="D24" s="193">
        <v>450</v>
      </c>
      <c r="E24" s="194">
        <f t="shared" si="0"/>
        <v>531</v>
      </c>
    </row>
    <row r="25" spans="1:5" s="65" customFormat="1" ht="15" customHeight="1">
      <c r="A25" s="517"/>
      <c r="B25" s="191" t="s">
        <v>358</v>
      </c>
      <c r="C25" s="192" t="s">
        <v>223</v>
      </c>
      <c r="D25" s="193">
        <v>500</v>
      </c>
      <c r="E25" s="194">
        <f t="shared" si="0"/>
        <v>590</v>
      </c>
    </row>
    <row r="26" spans="1:5" s="65" customFormat="1" ht="15" customHeight="1" thickBot="1">
      <c r="A26" s="518"/>
      <c r="B26" s="191" t="s">
        <v>359</v>
      </c>
      <c r="C26" s="196" t="s">
        <v>223</v>
      </c>
      <c r="D26" s="197">
        <v>587</v>
      </c>
      <c r="E26" s="198">
        <f t="shared" si="0"/>
        <v>692.66</v>
      </c>
    </row>
    <row r="27" spans="1:5" s="85" customFormat="1" ht="15" customHeight="1" thickTop="1">
      <c r="A27" s="510" t="s">
        <v>28</v>
      </c>
      <c r="B27" s="202" t="s">
        <v>343</v>
      </c>
      <c r="C27" s="203" t="s">
        <v>148</v>
      </c>
      <c r="D27" s="204">
        <v>13.893000000000002</v>
      </c>
      <c r="E27" s="205">
        <f aca="true" t="shared" si="1" ref="E27:E33">D27*1.18</f>
        <v>16.39374</v>
      </c>
    </row>
    <row r="28" spans="1:5" s="85" customFormat="1" ht="15" customHeight="1">
      <c r="A28" s="511"/>
      <c r="B28" s="191" t="s">
        <v>344</v>
      </c>
      <c r="C28" s="104" t="s">
        <v>148</v>
      </c>
      <c r="D28" s="206">
        <v>16.488636363636363</v>
      </c>
      <c r="E28" s="161">
        <f t="shared" si="1"/>
        <v>19.456590909090906</v>
      </c>
    </row>
    <row r="29" spans="1:5" s="85" customFormat="1" ht="15" customHeight="1">
      <c r="A29" s="511"/>
      <c r="B29" s="191" t="s">
        <v>345</v>
      </c>
      <c r="C29" s="104" t="s">
        <v>148</v>
      </c>
      <c r="D29" s="206">
        <v>23.46</v>
      </c>
      <c r="E29" s="161">
        <f t="shared" si="1"/>
        <v>27.6828</v>
      </c>
    </row>
    <row r="30" spans="1:5" s="85" customFormat="1" ht="15" customHeight="1">
      <c r="A30" s="511"/>
      <c r="B30" s="191" t="s">
        <v>346</v>
      </c>
      <c r="C30" s="104" t="s">
        <v>148</v>
      </c>
      <c r="D30" s="206">
        <v>31.65909090909091</v>
      </c>
      <c r="E30" s="161">
        <f t="shared" si="1"/>
        <v>37.357727272727274</v>
      </c>
    </row>
    <row r="31" spans="1:5" s="85" customFormat="1" ht="15" customHeight="1">
      <c r="A31" s="511"/>
      <c r="B31" s="191" t="s">
        <v>347</v>
      </c>
      <c r="C31" s="104" t="s">
        <v>148</v>
      </c>
      <c r="D31" s="206">
        <v>40.875</v>
      </c>
      <c r="E31" s="161">
        <f t="shared" si="1"/>
        <v>48.232499999999995</v>
      </c>
    </row>
    <row r="32" spans="1:5" s="85" customFormat="1" ht="15" customHeight="1" thickBot="1">
      <c r="A32" s="512"/>
      <c r="B32" s="195" t="s">
        <v>348</v>
      </c>
      <c r="C32" s="207" t="s">
        <v>148</v>
      </c>
      <c r="D32" s="208">
        <v>74.43700000000001</v>
      </c>
      <c r="E32" s="209">
        <f t="shared" si="1"/>
        <v>87.83566</v>
      </c>
    </row>
    <row r="33" spans="1:5" s="85" customFormat="1" ht="15" customHeight="1" thickTop="1">
      <c r="A33" s="510" t="s">
        <v>29</v>
      </c>
      <c r="B33" s="202" t="s">
        <v>343</v>
      </c>
      <c r="C33" s="203" t="s">
        <v>148</v>
      </c>
      <c r="D33" s="204">
        <v>11.55</v>
      </c>
      <c r="E33" s="205">
        <f t="shared" si="1"/>
        <v>13.629</v>
      </c>
    </row>
    <row r="34" spans="1:5" s="85" customFormat="1" ht="15" customHeight="1">
      <c r="A34" s="511"/>
      <c r="B34" s="191" t="s">
        <v>344</v>
      </c>
      <c r="C34" s="104" t="s">
        <v>148</v>
      </c>
      <c r="D34" s="206">
        <v>14.25</v>
      </c>
      <c r="E34" s="161">
        <f>D34*1.18</f>
        <v>16.814999999999998</v>
      </c>
    </row>
    <row r="35" spans="1:5" s="85" customFormat="1" ht="15" customHeight="1">
      <c r="A35" s="511"/>
      <c r="B35" s="191" t="s">
        <v>345</v>
      </c>
      <c r="C35" s="104" t="s">
        <v>148</v>
      </c>
      <c r="D35" s="206">
        <v>16.15909090909091</v>
      </c>
      <c r="E35" s="161">
        <f>D35*1.18</f>
        <v>19.06772727272727</v>
      </c>
    </row>
    <row r="36" spans="1:5" s="85" customFormat="1" ht="15" customHeight="1">
      <c r="A36" s="511"/>
      <c r="B36" s="191" t="s">
        <v>346</v>
      </c>
      <c r="C36" s="104" t="s">
        <v>148</v>
      </c>
      <c r="D36" s="206">
        <v>21.27272727272727</v>
      </c>
      <c r="E36" s="161">
        <f>D36*1.18</f>
        <v>25.101818181818178</v>
      </c>
    </row>
    <row r="37" spans="1:5" s="85" customFormat="1" ht="15" customHeight="1">
      <c r="A37" s="511"/>
      <c r="B37" s="191" t="s">
        <v>347</v>
      </c>
      <c r="C37" s="104" t="s">
        <v>148</v>
      </c>
      <c r="D37" s="206">
        <v>28.704545454545457</v>
      </c>
      <c r="E37" s="161">
        <f>D37*1.18</f>
        <v>33.87136363636364</v>
      </c>
    </row>
    <row r="38" spans="1:5" s="85" customFormat="1" ht="15" customHeight="1" thickBot="1">
      <c r="A38" s="512"/>
      <c r="B38" s="195" t="s">
        <v>349</v>
      </c>
      <c r="C38" s="207" t="s">
        <v>148</v>
      </c>
      <c r="D38" s="208">
        <v>35.94318181818182</v>
      </c>
      <c r="E38" s="209">
        <f>D38*1.18</f>
        <v>42.41295454545455</v>
      </c>
    </row>
    <row r="39" spans="1:5" s="85" customFormat="1" ht="15" customHeight="1" thickTop="1">
      <c r="A39" s="514" t="s">
        <v>361</v>
      </c>
      <c r="B39" s="210" t="s">
        <v>21</v>
      </c>
      <c r="C39" s="73" t="s">
        <v>148</v>
      </c>
      <c r="D39" s="211">
        <v>42.196000000000005</v>
      </c>
      <c r="E39" s="212">
        <v>45.264799999999994</v>
      </c>
    </row>
    <row r="40" spans="1:5" s="85" customFormat="1" ht="15" customHeight="1">
      <c r="A40" s="519"/>
      <c r="B40" s="213" t="s">
        <v>22</v>
      </c>
      <c r="C40" s="104" t="s">
        <v>148</v>
      </c>
      <c r="D40" s="206">
        <v>195.008</v>
      </c>
      <c r="E40" s="161">
        <v>209.19039999999998</v>
      </c>
    </row>
    <row r="41" spans="1:5" s="85" customFormat="1" ht="15" customHeight="1">
      <c r="A41" s="519"/>
      <c r="B41" s="213" t="s">
        <v>23</v>
      </c>
      <c r="C41" s="104" t="s">
        <v>148</v>
      </c>
      <c r="D41" s="206">
        <v>240.99900000000002</v>
      </c>
      <c r="E41" s="161">
        <v>258.5262</v>
      </c>
    </row>
    <row r="42" spans="1:5" s="85" customFormat="1" ht="15" customHeight="1" thickBot="1">
      <c r="A42" s="520"/>
      <c r="B42" s="214" t="s">
        <v>24</v>
      </c>
      <c r="C42" s="207" t="s">
        <v>148</v>
      </c>
      <c r="D42" s="208">
        <v>282.898</v>
      </c>
      <c r="E42" s="209">
        <v>303.4724</v>
      </c>
    </row>
    <row r="43" spans="1:5" s="85" customFormat="1" ht="15" customHeight="1" thickTop="1">
      <c r="A43" s="514" t="s">
        <v>362</v>
      </c>
      <c r="B43" s="215" t="s">
        <v>25</v>
      </c>
      <c r="C43" s="73" t="s">
        <v>148</v>
      </c>
      <c r="D43" s="211">
        <v>87.626</v>
      </c>
      <c r="E43" s="212">
        <v>93.99879999999999</v>
      </c>
    </row>
    <row r="44" spans="1:5" s="85" customFormat="1" ht="15" customHeight="1">
      <c r="A44" s="515"/>
      <c r="B44" s="213" t="s">
        <v>26</v>
      </c>
      <c r="C44" s="104" t="s">
        <v>148</v>
      </c>
      <c r="D44" s="206">
        <v>117.997</v>
      </c>
      <c r="E44" s="161">
        <v>126.5786</v>
      </c>
    </row>
    <row r="45" spans="1:5" ht="30" customHeight="1">
      <c r="A45" s="425" t="s">
        <v>622</v>
      </c>
      <c r="B45" s="368"/>
      <c r="C45" s="368"/>
      <c r="D45" s="368"/>
      <c r="E45" s="368"/>
    </row>
    <row r="46" spans="1:5" ht="15" customHeight="1">
      <c r="A46" s="513"/>
      <c r="B46" s="513"/>
      <c r="C46" s="513"/>
      <c r="D46" s="513"/>
      <c r="E46" s="513"/>
    </row>
  </sheetData>
  <sheetProtection password="CB1A" sheet="1"/>
  <mergeCells count="12">
    <mergeCell ref="A5:E5"/>
    <mergeCell ref="A8:A17"/>
    <mergeCell ref="A18:A26"/>
    <mergeCell ref="A33:A38"/>
    <mergeCell ref="A39:A42"/>
    <mergeCell ref="A45:E45"/>
    <mergeCell ref="A6:A7"/>
    <mergeCell ref="B6:B7"/>
    <mergeCell ref="C6:C7"/>
    <mergeCell ref="A27:A32"/>
    <mergeCell ref="A46:E46"/>
    <mergeCell ref="A43:A44"/>
  </mergeCells>
  <printOptions horizontalCentered="1"/>
  <pageMargins left="0.5905511811023623" right="0.3937007874015748" top="0" bottom="0.1968503937007874" header="0.11811023622047245" footer="0.11811023622047245"/>
  <pageSetup horizontalDpi="600" verticalDpi="600" orientation="portrait" paperSize="9" r:id="rId2"/>
  <headerFooter alignWithMargins="0">
    <oddFooter>&amp;CОАО "САНТЕХПРОМ"
Наш адрес: 107497, г.Москва, ул.Амурская, д.9/6
Телефон: +7(495)730-7080
E-mail: sale@santexprom.ru
WWW.SANTEXPROM.RU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4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140625" defaultRowHeight="15" customHeight="1"/>
  <cols>
    <col min="1" max="1" width="5.8515625" style="83" customWidth="1"/>
    <col min="2" max="2" width="34.140625" style="83" customWidth="1"/>
    <col min="3" max="3" width="19.421875" style="83" customWidth="1"/>
    <col min="4" max="4" width="6.7109375" style="83" customWidth="1"/>
    <col min="5" max="6" width="12.7109375" style="83" customWidth="1"/>
    <col min="7" max="7" width="4.00390625" style="106" customWidth="1"/>
    <col min="8" max="16384" width="9.140625" style="83" customWidth="1"/>
  </cols>
  <sheetData>
    <row r="4" spans="2:7" ht="15" customHeight="1">
      <c r="B4" s="216"/>
      <c r="C4" s="216"/>
      <c r="D4" s="216"/>
      <c r="E4" s="125"/>
      <c r="F4" s="50"/>
      <c r="G4" s="94"/>
    </row>
    <row r="5" spans="1:7" ht="21" customHeight="1">
      <c r="A5" s="325" t="s">
        <v>427</v>
      </c>
      <c r="B5" s="523"/>
      <c r="C5" s="523"/>
      <c r="D5" s="523"/>
      <c r="E5" s="523"/>
      <c r="F5" s="523"/>
      <c r="G5" s="217"/>
    </row>
    <row r="6" spans="1:7" s="65" customFormat="1" ht="15" customHeight="1">
      <c r="A6" s="109" t="s">
        <v>365</v>
      </c>
      <c r="B6" s="218" t="s">
        <v>34</v>
      </c>
      <c r="C6" s="219" t="s">
        <v>363</v>
      </c>
      <c r="D6" s="220" t="s">
        <v>141</v>
      </c>
      <c r="E6" s="92" t="s">
        <v>392</v>
      </c>
      <c r="F6" s="57" t="s">
        <v>393</v>
      </c>
      <c r="G6" s="221"/>
    </row>
    <row r="7" spans="1:7" s="65" customFormat="1" ht="15" customHeight="1">
      <c r="A7" s="524">
        <v>1</v>
      </c>
      <c r="B7" s="528" t="s">
        <v>31</v>
      </c>
      <c r="C7" s="191" t="s">
        <v>278</v>
      </c>
      <c r="D7" s="222" t="s">
        <v>364</v>
      </c>
      <c r="E7" s="193">
        <v>403</v>
      </c>
      <c r="F7" s="194">
        <f aca="true" t="shared" si="0" ref="F7:F13">E7*1.18</f>
        <v>475.53999999999996</v>
      </c>
      <c r="G7" s="223"/>
    </row>
    <row r="8" spans="1:7" s="65" customFormat="1" ht="15" customHeight="1">
      <c r="A8" s="525"/>
      <c r="B8" s="528"/>
      <c r="C8" s="191" t="s">
        <v>279</v>
      </c>
      <c r="D8" s="222" t="s">
        <v>364</v>
      </c>
      <c r="E8" s="193">
        <v>403</v>
      </c>
      <c r="F8" s="194">
        <f t="shared" si="0"/>
        <v>475.53999999999996</v>
      </c>
      <c r="G8" s="223"/>
    </row>
    <row r="9" spans="1:7" s="65" customFormat="1" ht="15" customHeight="1">
      <c r="A9" s="525"/>
      <c r="B9" s="528"/>
      <c r="C9" s="191" t="s">
        <v>280</v>
      </c>
      <c r="D9" s="222" t="s">
        <v>364</v>
      </c>
      <c r="E9" s="193">
        <v>403</v>
      </c>
      <c r="F9" s="194">
        <f t="shared" si="0"/>
        <v>475.53999999999996</v>
      </c>
      <c r="G9" s="223"/>
    </row>
    <row r="10" spans="1:7" s="65" customFormat="1" ht="15" customHeight="1" thickBot="1">
      <c r="A10" s="526"/>
      <c r="B10" s="529"/>
      <c r="C10" s="195" t="s">
        <v>281</v>
      </c>
      <c r="D10" s="224" t="s">
        <v>364</v>
      </c>
      <c r="E10" s="197">
        <v>403</v>
      </c>
      <c r="F10" s="198">
        <f t="shared" si="0"/>
        <v>475.53999999999996</v>
      </c>
      <c r="G10" s="223"/>
    </row>
    <row r="11" spans="1:7" s="65" customFormat="1" ht="15" customHeight="1" thickTop="1">
      <c r="A11" s="524">
        <v>2</v>
      </c>
      <c r="B11" s="527" t="s">
        <v>224</v>
      </c>
      <c r="C11" s="202" t="s">
        <v>225</v>
      </c>
      <c r="D11" s="225" t="s">
        <v>364</v>
      </c>
      <c r="E11" s="200">
        <v>462</v>
      </c>
      <c r="F11" s="201">
        <f t="shared" si="0"/>
        <v>545.16</v>
      </c>
      <c r="G11" s="223"/>
    </row>
    <row r="12" spans="1:7" s="65" customFormat="1" ht="15" customHeight="1">
      <c r="A12" s="525"/>
      <c r="B12" s="528"/>
      <c r="C12" s="191" t="s">
        <v>226</v>
      </c>
      <c r="D12" s="222" t="s">
        <v>364</v>
      </c>
      <c r="E12" s="193">
        <v>462</v>
      </c>
      <c r="F12" s="194">
        <f t="shared" si="0"/>
        <v>545.16</v>
      </c>
      <c r="G12" s="223"/>
    </row>
    <row r="13" spans="1:7" s="65" customFormat="1" ht="15" customHeight="1">
      <c r="A13" s="526"/>
      <c r="B13" s="528"/>
      <c r="C13" s="191" t="s">
        <v>227</v>
      </c>
      <c r="D13" s="222" t="s">
        <v>364</v>
      </c>
      <c r="E13" s="226">
        <v>462</v>
      </c>
      <c r="F13" s="194">
        <f t="shared" si="0"/>
        <v>545.16</v>
      </c>
      <c r="G13" s="223"/>
    </row>
    <row r="14" spans="1:7" s="65" customFormat="1" ht="15" customHeight="1">
      <c r="A14" s="165"/>
      <c r="B14" s="221"/>
      <c r="C14" s="227"/>
      <c r="D14" s="228"/>
      <c r="E14" s="223"/>
      <c r="F14" s="223"/>
      <c r="G14" s="223"/>
    </row>
    <row r="15" spans="1:6" ht="21" customHeight="1">
      <c r="A15" s="325" t="s">
        <v>370</v>
      </c>
      <c r="B15" s="325"/>
      <c r="C15" s="325"/>
      <c r="D15" s="325"/>
      <c r="E15" s="325"/>
      <c r="F15" s="325"/>
    </row>
    <row r="16" spans="1:6" ht="15" customHeight="1">
      <c r="A16" s="229" t="s">
        <v>365</v>
      </c>
      <c r="B16" s="230" t="s">
        <v>34</v>
      </c>
      <c r="C16" s="230" t="s">
        <v>363</v>
      </c>
      <c r="D16" s="220" t="s">
        <v>141</v>
      </c>
      <c r="E16" s="92" t="s">
        <v>392</v>
      </c>
      <c r="F16" s="57" t="s">
        <v>393</v>
      </c>
    </row>
    <row r="17" spans="1:6" ht="15" customHeight="1">
      <c r="A17" s="458">
        <v>1</v>
      </c>
      <c r="B17" s="330" t="s">
        <v>366</v>
      </c>
      <c r="C17" s="108" t="s">
        <v>367</v>
      </c>
      <c r="D17" s="77" t="s">
        <v>275</v>
      </c>
      <c r="E17" s="72">
        <v>8270</v>
      </c>
      <c r="F17" s="70">
        <f>E17*1.18</f>
        <v>9758.6</v>
      </c>
    </row>
    <row r="18" spans="1:6" ht="15" customHeight="1">
      <c r="A18" s="458"/>
      <c r="B18" s="330"/>
      <c r="C18" s="108" t="s">
        <v>368</v>
      </c>
      <c r="D18" s="77" t="s">
        <v>275</v>
      </c>
      <c r="E18" s="72">
        <v>8060</v>
      </c>
      <c r="F18" s="70">
        <f>E18*1.18</f>
        <v>9510.8</v>
      </c>
    </row>
    <row r="19" spans="1:6" ht="15" customHeight="1">
      <c r="A19" s="458"/>
      <c r="B19" s="330"/>
      <c r="C19" s="108" t="s">
        <v>369</v>
      </c>
      <c r="D19" s="77" t="s">
        <v>275</v>
      </c>
      <c r="E19" s="72">
        <v>3290</v>
      </c>
      <c r="F19" s="70">
        <f>E19*1.18</f>
        <v>3882.2</v>
      </c>
    </row>
    <row r="20" spans="1:7" ht="15" customHeight="1">
      <c r="A20" s="75">
        <v>2</v>
      </c>
      <c r="B20" s="108" t="s">
        <v>366</v>
      </c>
      <c r="C20" s="76" t="s">
        <v>371</v>
      </c>
      <c r="D20" s="77" t="s">
        <v>372</v>
      </c>
      <c r="E20" s="72">
        <v>3120</v>
      </c>
      <c r="F20" s="70">
        <f>E20*1.18</f>
        <v>3681.6</v>
      </c>
      <c r="G20" s="231"/>
    </row>
    <row r="21" spans="1:6" ht="15" customHeight="1">
      <c r="A21" s="75">
        <v>3</v>
      </c>
      <c r="B21" s="76" t="s">
        <v>373</v>
      </c>
      <c r="C21" s="76" t="s">
        <v>371</v>
      </c>
      <c r="D21" s="77" t="s">
        <v>275</v>
      </c>
      <c r="E21" s="72">
        <v>228</v>
      </c>
      <c r="F21" s="70">
        <f>E21*1.18</f>
        <v>269.03999999999996</v>
      </c>
    </row>
    <row r="22" spans="1:6" ht="30" customHeight="1">
      <c r="A22" s="521" t="s">
        <v>622</v>
      </c>
      <c r="B22" s="358"/>
      <c r="C22" s="358"/>
      <c r="D22" s="358"/>
      <c r="E22" s="358"/>
      <c r="F22" s="522"/>
    </row>
    <row r="24" spans="1:5" ht="15" customHeight="1">
      <c r="A24" s="513"/>
      <c r="B24" s="513"/>
      <c r="C24" s="513"/>
      <c r="D24" s="513"/>
      <c r="E24" s="513"/>
    </row>
  </sheetData>
  <sheetProtection password="CB1A" sheet="1"/>
  <mergeCells count="10">
    <mergeCell ref="A22:F22"/>
    <mergeCell ref="A24:E24"/>
    <mergeCell ref="A5:F5"/>
    <mergeCell ref="A15:F15"/>
    <mergeCell ref="B17:B19"/>
    <mergeCell ref="A17:A19"/>
    <mergeCell ref="A7:A10"/>
    <mergeCell ref="A11:A13"/>
    <mergeCell ref="B11:B13"/>
    <mergeCell ref="B7:B10"/>
  </mergeCells>
  <printOptions horizontalCentered="1"/>
  <pageMargins left="0.5905511811023623" right="0.3937007874015748" top="0" bottom="0.1968503937007874" header="0.11811023622047245" footer="0.11811023622047245"/>
  <pageSetup horizontalDpi="600" verticalDpi="600" orientation="portrait" paperSize="9" r:id="rId2"/>
  <headerFooter alignWithMargins="0">
    <oddFooter>&amp;CОАО "САНТЕХПРОМ"
Наш адрес: 107497, г.Москва, ул.Амурская, д.9/6
Телефон: +7(495)730-7080
E-mail: sale@santexprom.ru
WWW.SANTEXPROM.RU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36"/>
  <sheetViews>
    <sheetView view="pageBreakPreview" zoomScaleSheetLayoutView="100" workbookViewId="0" topLeftCell="A1">
      <selection activeCell="F1" sqref="F1"/>
    </sheetView>
  </sheetViews>
  <sheetFormatPr defaultColWidth="9.140625" defaultRowHeight="15" customHeight="1"/>
  <cols>
    <col min="1" max="1" width="36.8515625" style="85" customWidth="1"/>
    <col min="2" max="2" width="18.57421875" style="85" customWidth="1"/>
    <col min="3" max="3" width="10.7109375" style="85" customWidth="1"/>
    <col min="4" max="5" width="15.140625" style="85" customWidth="1"/>
    <col min="6" max="6" width="5.421875" style="85" customWidth="1"/>
    <col min="7" max="16384" width="9.140625" style="85" customWidth="1"/>
  </cols>
  <sheetData>
    <row r="4" spans="1:5" s="89" customFormat="1" ht="15" customHeight="1">
      <c r="A4" s="123"/>
      <c r="D4" s="86"/>
      <c r="E4" s="232"/>
    </row>
    <row r="5" spans="1:6" s="186" customFormat="1" ht="21" customHeight="1">
      <c r="A5" s="538" t="s">
        <v>374</v>
      </c>
      <c r="B5" s="538"/>
      <c r="C5" s="538"/>
      <c r="D5" s="538"/>
      <c r="E5" s="538"/>
      <c r="F5" s="233"/>
    </row>
    <row r="6" spans="1:6" s="65" customFormat="1" ht="15" customHeight="1">
      <c r="A6" s="189" t="s">
        <v>34</v>
      </c>
      <c r="B6" s="230" t="s">
        <v>395</v>
      </c>
      <c r="C6" s="220" t="s">
        <v>141</v>
      </c>
      <c r="D6" s="92" t="s">
        <v>392</v>
      </c>
      <c r="E6" s="93" t="s">
        <v>393</v>
      </c>
      <c r="F6" s="234"/>
    </row>
    <row r="7" spans="1:6" ht="15" customHeight="1">
      <c r="A7" s="517" t="s">
        <v>228</v>
      </c>
      <c r="B7" s="191">
        <v>57</v>
      </c>
      <c r="C7" s="235" t="s">
        <v>148</v>
      </c>
      <c r="D7" s="236">
        <v>127.4</v>
      </c>
      <c r="E7" s="194">
        <f aca="true" t="shared" si="0" ref="E7:E22">D7*1.18</f>
        <v>150.332</v>
      </c>
      <c r="F7" s="223"/>
    </row>
    <row r="8" spans="1:6" ht="15" customHeight="1">
      <c r="A8" s="517"/>
      <c r="B8" s="191">
        <v>76</v>
      </c>
      <c r="C8" s="235" t="s">
        <v>148</v>
      </c>
      <c r="D8" s="236">
        <v>127.4</v>
      </c>
      <c r="E8" s="194">
        <f t="shared" si="0"/>
        <v>150.332</v>
      </c>
      <c r="F8" s="223"/>
    </row>
    <row r="9" spans="1:6" ht="15" customHeight="1">
      <c r="A9" s="517"/>
      <c r="B9" s="191">
        <v>89</v>
      </c>
      <c r="C9" s="235" t="s">
        <v>148</v>
      </c>
      <c r="D9" s="236">
        <v>128.6</v>
      </c>
      <c r="E9" s="194">
        <f t="shared" si="0"/>
        <v>151.748</v>
      </c>
      <c r="F9" s="223"/>
    </row>
    <row r="10" spans="1:6" ht="15" customHeight="1">
      <c r="A10" s="517"/>
      <c r="B10" s="191">
        <v>108</v>
      </c>
      <c r="C10" s="235" t="s">
        <v>148</v>
      </c>
      <c r="D10" s="236">
        <v>175.9</v>
      </c>
      <c r="E10" s="194">
        <f t="shared" si="0"/>
        <v>207.56199999999998</v>
      </c>
      <c r="F10" s="223"/>
    </row>
    <row r="11" spans="1:6" ht="15" customHeight="1">
      <c r="A11" s="517"/>
      <c r="B11" s="191">
        <v>133</v>
      </c>
      <c r="C11" s="235" t="s">
        <v>148</v>
      </c>
      <c r="D11" s="236">
        <v>175.9</v>
      </c>
      <c r="E11" s="194">
        <f t="shared" si="0"/>
        <v>207.56199999999998</v>
      </c>
      <c r="F11" s="223"/>
    </row>
    <row r="12" spans="1:6" ht="15" customHeight="1">
      <c r="A12" s="517"/>
      <c r="B12" s="191" t="s">
        <v>287</v>
      </c>
      <c r="C12" s="235" t="s">
        <v>148</v>
      </c>
      <c r="D12" s="236">
        <v>180.7</v>
      </c>
      <c r="E12" s="194">
        <f t="shared" si="0"/>
        <v>213.22599999999997</v>
      </c>
      <c r="F12" s="223"/>
    </row>
    <row r="13" spans="1:6" ht="15" customHeight="1">
      <c r="A13" s="517"/>
      <c r="B13" s="191" t="s">
        <v>229</v>
      </c>
      <c r="C13" s="235" t="s">
        <v>148</v>
      </c>
      <c r="D13" s="236">
        <v>274.9</v>
      </c>
      <c r="E13" s="194">
        <f t="shared" si="0"/>
        <v>324.38199999999995</v>
      </c>
      <c r="F13" s="223"/>
    </row>
    <row r="14" spans="1:6" ht="15" customHeight="1">
      <c r="A14" s="517"/>
      <c r="B14" s="191" t="s">
        <v>230</v>
      </c>
      <c r="C14" s="235" t="s">
        <v>148</v>
      </c>
      <c r="D14" s="236">
        <v>561.8</v>
      </c>
      <c r="E14" s="194">
        <f t="shared" si="0"/>
        <v>662.9239999999999</v>
      </c>
      <c r="F14" s="223"/>
    </row>
    <row r="15" spans="1:6" ht="21" customHeight="1">
      <c r="A15" s="530" t="s">
        <v>259</v>
      </c>
      <c r="B15" s="530"/>
      <c r="C15" s="530"/>
      <c r="D15" s="530"/>
      <c r="E15" s="530"/>
      <c r="F15" s="217"/>
    </row>
    <row r="16" spans="1:6" ht="15" customHeight="1">
      <c r="A16" s="189" t="s">
        <v>34</v>
      </c>
      <c r="B16" s="230" t="s">
        <v>395</v>
      </c>
      <c r="C16" s="220" t="s">
        <v>141</v>
      </c>
      <c r="D16" s="92" t="s">
        <v>392</v>
      </c>
      <c r="E16" s="93" t="s">
        <v>393</v>
      </c>
      <c r="F16" s="234"/>
    </row>
    <row r="17" spans="1:6" ht="15" customHeight="1">
      <c r="A17" s="542" t="s">
        <v>259</v>
      </c>
      <c r="B17" s="237">
        <v>57</v>
      </c>
      <c r="C17" s="235" t="s">
        <v>290</v>
      </c>
      <c r="D17" s="236">
        <v>448.7175</v>
      </c>
      <c r="E17" s="194">
        <f t="shared" si="0"/>
        <v>529.4866499999999</v>
      </c>
      <c r="F17" s="223"/>
    </row>
    <row r="18" spans="1:6" ht="15" customHeight="1">
      <c r="A18" s="542"/>
      <c r="B18" s="238">
        <v>76</v>
      </c>
      <c r="C18" s="235" t="s">
        <v>290</v>
      </c>
      <c r="D18" s="236">
        <v>489.51</v>
      </c>
      <c r="E18" s="194">
        <f t="shared" si="0"/>
        <v>577.6218</v>
      </c>
      <c r="F18" s="223"/>
    </row>
    <row r="19" spans="1:6" ht="15" customHeight="1">
      <c r="A19" s="542"/>
      <c r="B19" s="238">
        <v>89</v>
      </c>
      <c r="C19" s="235" t="s">
        <v>290</v>
      </c>
      <c r="D19" s="236">
        <v>502.74</v>
      </c>
      <c r="E19" s="194">
        <f t="shared" si="0"/>
        <v>593.2332</v>
      </c>
      <c r="F19" s="223"/>
    </row>
    <row r="20" spans="1:6" ht="15" customHeight="1">
      <c r="A20" s="542"/>
      <c r="B20" s="238">
        <v>108</v>
      </c>
      <c r="C20" s="235" t="s">
        <v>290</v>
      </c>
      <c r="D20" s="236">
        <v>624.015</v>
      </c>
      <c r="E20" s="194">
        <f t="shared" si="0"/>
        <v>736.3376999999999</v>
      </c>
      <c r="F20" s="223"/>
    </row>
    <row r="21" spans="1:6" ht="15" customHeight="1">
      <c r="A21" s="542"/>
      <c r="B21" s="238">
        <v>133</v>
      </c>
      <c r="C21" s="235" t="s">
        <v>290</v>
      </c>
      <c r="D21" s="236">
        <v>678.0375</v>
      </c>
      <c r="E21" s="194">
        <f t="shared" si="0"/>
        <v>800.08425</v>
      </c>
      <c r="F21" s="223"/>
    </row>
    <row r="22" spans="1:6" ht="15" customHeight="1">
      <c r="A22" s="542"/>
      <c r="B22" s="238">
        <v>159</v>
      </c>
      <c r="C22" s="235" t="s">
        <v>290</v>
      </c>
      <c r="D22" s="236">
        <v>782.775</v>
      </c>
      <c r="E22" s="194">
        <f t="shared" si="0"/>
        <v>923.6745</v>
      </c>
      <c r="F22" s="223"/>
    </row>
    <row r="23" spans="1:6" s="240" customFormat="1" ht="21" customHeight="1">
      <c r="A23" s="539" t="s">
        <v>235</v>
      </c>
      <c r="B23" s="539"/>
      <c r="C23" s="539"/>
      <c r="D23" s="539"/>
      <c r="E23" s="539"/>
      <c r="F23" s="239"/>
    </row>
    <row r="24" spans="1:6" s="240" customFormat="1" ht="15" customHeight="1">
      <c r="A24" s="531" t="s">
        <v>34</v>
      </c>
      <c r="B24" s="532"/>
      <c r="C24" s="220" t="s">
        <v>141</v>
      </c>
      <c r="D24" s="56" t="s">
        <v>392</v>
      </c>
      <c r="E24" s="57" t="s">
        <v>393</v>
      </c>
      <c r="F24" s="234"/>
    </row>
    <row r="25" spans="1:6" ht="15" customHeight="1">
      <c r="A25" s="533" t="s">
        <v>269</v>
      </c>
      <c r="B25" s="534"/>
      <c r="C25" s="241" t="s">
        <v>148</v>
      </c>
      <c r="D25" s="140">
        <v>16361.22</v>
      </c>
      <c r="E25" s="242">
        <f aca="true" t="shared" si="1" ref="E25:E33">D25*1.18</f>
        <v>19306.239599999997</v>
      </c>
      <c r="F25" s="223"/>
    </row>
    <row r="26" spans="1:6" ht="15" customHeight="1">
      <c r="A26" s="533" t="s">
        <v>268</v>
      </c>
      <c r="B26" s="534"/>
      <c r="C26" s="241" t="s">
        <v>148</v>
      </c>
      <c r="D26" s="140">
        <v>26311.59</v>
      </c>
      <c r="E26" s="242">
        <f t="shared" si="1"/>
        <v>31047.676199999998</v>
      </c>
      <c r="F26" s="223"/>
    </row>
    <row r="27" spans="1:6" ht="15" customHeight="1">
      <c r="A27" s="533" t="s">
        <v>270</v>
      </c>
      <c r="B27" s="534"/>
      <c r="C27" s="241" t="s">
        <v>148</v>
      </c>
      <c r="D27" s="540" t="s">
        <v>271</v>
      </c>
      <c r="E27" s="541"/>
      <c r="F27" s="243"/>
    </row>
    <row r="28" spans="1:6" ht="15" customHeight="1">
      <c r="A28" s="533" t="s">
        <v>231</v>
      </c>
      <c r="B28" s="534"/>
      <c r="C28" s="241" t="s">
        <v>148</v>
      </c>
      <c r="D28" s="140">
        <v>1147.15</v>
      </c>
      <c r="E28" s="242">
        <f t="shared" si="1"/>
        <v>1353.637</v>
      </c>
      <c r="F28" s="223"/>
    </row>
    <row r="29" spans="1:6" ht="15" customHeight="1">
      <c r="A29" s="533" t="s">
        <v>232</v>
      </c>
      <c r="B29" s="534"/>
      <c r="C29" s="241" t="s">
        <v>148</v>
      </c>
      <c r="D29" s="140">
        <v>1056</v>
      </c>
      <c r="E29" s="242">
        <f t="shared" si="1"/>
        <v>1246.08</v>
      </c>
      <c r="F29" s="223"/>
    </row>
    <row r="30" spans="1:6" ht="15" customHeight="1">
      <c r="A30" s="533" t="s">
        <v>233</v>
      </c>
      <c r="B30" s="534"/>
      <c r="C30" s="241" t="s">
        <v>148</v>
      </c>
      <c r="D30" s="140">
        <v>917.6</v>
      </c>
      <c r="E30" s="242">
        <f t="shared" si="1"/>
        <v>1082.768</v>
      </c>
      <c r="F30" s="223"/>
    </row>
    <row r="31" spans="1:6" ht="15" customHeight="1">
      <c r="A31" s="533" t="s">
        <v>288</v>
      </c>
      <c r="B31" s="534"/>
      <c r="C31" s="241" t="s">
        <v>148</v>
      </c>
      <c r="D31" s="140">
        <v>441.1</v>
      </c>
      <c r="E31" s="242">
        <f t="shared" si="1"/>
        <v>520.498</v>
      </c>
      <c r="F31" s="223"/>
    </row>
    <row r="32" spans="1:6" ht="15" customHeight="1">
      <c r="A32" s="533" t="s">
        <v>289</v>
      </c>
      <c r="B32" s="534"/>
      <c r="C32" s="244" t="s">
        <v>148</v>
      </c>
      <c r="D32" s="139">
        <v>174.41</v>
      </c>
      <c r="E32" s="245">
        <f t="shared" si="1"/>
        <v>205.8038</v>
      </c>
      <c r="F32" s="223"/>
    </row>
    <row r="33" spans="1:6" ht="15" customHeight="1">
      <c r="A33" s="536" t="s">
        <v>234</v>
      </c>
      <c r="B33" s="537"/>
      <c r="C33" s="241" t="s">
        <v>148</v>
      </c>
      <c r="D33" s="140">
        <v>985.47</v>
      </c>
      <c r="E33" s="242">
        <f t="shared" si="1"/>
        <v>1162.8546</v>
      </c>
      <c r="F33" s="223"/>
    </row>
    <row r="34" spans="1:6" ht="30.75" customHeight="1">
      <c r="A34" s="521" t="s">
        <v>633</v>
      </c>
      <c r="B34" s="358"/>
      <c r="C34" s="358"/>
      <c r="D34" s="358"/>
      <c r="E34" s="358"/>
      <c r="F34" s="173"/>
    </row>
    <row r="35" spans="1:6" s="247" customFormat="1" ht="15" customHeight="1">
      <c r="A35" s="535"/>
      <c r="B35" s="535"/>
      <c r="C35" s="535"/>
      <c r="D35" s="535"/>
      <c r="E35" s="535"/>
      <c r="F35" s="246"/>
    </row>
    <row r="36" spans="1:6" ht="15" customHeight="1">
      <c r="A36" s="513"/>
      <c r="B36" s="513"/>
      <c r="C36" s="513"/>
      <c r="D36" s="513"/>
      <c r="E36" s="513"/>
      <c r="F36" s="248"/>
    </row>
  </sheetData>
  <sheetProtection password="CB1A" sheet="1"/>
  <mergeCells count="19">
    <mergeCell ref="A5:E5"/>
    <mergeCell ref="A28:B28"/>
    <mergeCell ref="A25:B25"/>
    <mergeCell ref="A23:E23"/>
    <mergeCell ref="A26:B26"/>
    <mergeCell ref="A27:B27"/>
    <mergeCell ref="D27:E27"/>
    <mergeCell ref="A7:A14"/>
    <mergeCell ref="A17:A22"/>
    <mergeCell ref="A15:E15"/>
    <mergeCell ref="A24:B24"/>
    <mergeCell ref="A30:B30"/>
    <mergeCell ref="A36:E36"/>
    <mergeCell ref="A31:B31"/>
    <mergeCell ref="A35:E35"/>
    <mergeCell ref="A32:B32"/>
    <mergeCell ref="A33:B33"/>
    <mergeCell ref="A34:E34"/>
    <mergeCell ref="A29:B29"/>
  </mergeCells>
  <printOptions horizontalCentered="1"/>
  <pageMargins left="0.3937007874015748" right="0.3937007874015748" top="0.1968503937007874" bottom="0.5905511811023623" header="0.11811023622047245" footer="0.11811023622047245"/>
  <pageSetup horizontalDpi="600" verticalDpi="600" orientation="portrait" paperSize="9" r:id="rId2"/>
  <headerFooter alignWithMargins="0">
    <oddFooter>&amp;CОАО "САНТЕХПРОМ"
Наш адрес: 107497, г.Москва, ул.Амурская, д.9/6
Телефон: +7(495)730-7080
E-mail: sale@santexprom.ru
WWW.SANTEXPROM.RU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E58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140625" defaultRowHeight="15" customHeight="1"/>
  <cols>
    <col min="1" max="1" width="43.28125" style="1" customWidth="1"/>
    <col min="2" max="2" width="11.8515625" style="1" customWidth="1"/>
    <col min="3" max="3" width="6.57421875" style="1" customWidth="1"/>
    <col min="4" max="4" width="15.57421875" style="186" customWidth="1"/>
    <col min="5" max="5" width="14.00390625" style="83" customWidth="1"/>
    <col min="6" max="6" width="9.28125" style="1" bestFit="1" customWidth="1"/>
    <col min="7" max="16384" width="9.140625" style="1" customWidth="1"/>
  </cols>
  <sheetData>
    <row r="4" spans="1:5" ht="15" customHeight="1">
      <c r="A4" s="123"/>
      <c r="D4" s="86"/>
      <c r="E4" s="232"/>
    </row>
    <row r="5" spans="1:5" ht="21" customHeight="1">
      <c r="A5" s="543" t="s">
        <v>121</v>
      </c>
      <c r="B5" s="543"/>
      <c r="C5" s="543"/>
      <c r="D5" s="543"/>
      <c r="E5" s="543"/>
    </row>
    <row r="6" spans="1:5" s="65" customFormat="1" ht="14.25" customHeight="1">
      <c r="A6" s="249" t="s">
        <v>34</v>
      </c>
      <c r="B6" s="219" t="s">
        <v>130</v>
      </c>
      <c r="C6" s="250" t="s">
        <v>141</v>
      </c>
      <c r="D6" s="249" t="s">
        <v>383</v>
      </c>
      <c r="E6" s="251" t="s">
        <v>32</v>
      </c>
    </row>
    <row r="7" spans="1:5" s="65" customFormat="1" ht="14.25" customHeight="1">
      <c r="A7" s="544" t="s">
        <v>251</v>
      </c>
      <c r="B7" s="252">
        <v>15</v>
      </c>
      <c r="C7" s="253" t="s">
        <v>148</v>
      </c>
      <c r="D7" s="254">
        <v>4.88</v>
      </c>
      <c r="E7" s="255">
        <f>D7*1.18</f>
        <v>5.7584</v>
      </c>
    </row>
    <row r="8" spans="1:5" s="65" customFormat="1" ht="14.25" customHeight="1">
      <c r="A8" s="545"/>
      <c r="B8" s="252">
        <v>20</v>
      </c>
      <c r="C8" s="253" t="s">
        <v>148</v>
      </c>
      <c r="D8" s="254">
        <v>4.88</v>
      </c>
      <c r="E8" s="255">
        <f aca="true" t="shared" si="0" ref="E8:E44">D8*1.18</f>
        <v>5.7584</v>
      </c>
    </row>
    <row r="9" spans="1:5" s="65" customFormat="1" ht="14.25" customHeight="1">
      <c r="A9" s="545"/>
      <c r="B9" s="252">
        <v>25</v>
      </c>
      <c r="C9" s="253" t="s">
        <v>148</v>
      </c>
      <c r="D9" s="254">
        <v>4.88</v>
      </c>
      <c r="E9" s="255">
        <f t="shared" si="0"/>
        <v>5.7584</v>
      </c>
    </row>
    <row r="10" spans="1:5" s="65" customFormat="1" ht="14.25" customHeight="1">
      <c r="A10" s="545"/>
      <c r="B10" s="252">
        <v>32</v>
      </c>
      <c r="C10" s="253" t="s">
        <v>148</v>
      </c>
      <c r="D10" s="254">
        <v>4.88</v>
      </c>
      <c r="E10" s="255">
        <f t="shared" si="0"/>
        <v>5.7584</v>
      </c>
    </row>
    <row r="11" spans="1:5" s="65" customFormat="1" ht="14.25" customHeight="1">
      <c r="A11" s="545"/>
      <c r="B11" s="252">
        <v>40</v>
      </c>
      <c r="C11" s="253" t="s">
        <v>148</v>
      </c>
      <c r="D11" s="254">
        <v>9.42</v>
      </c>
      <c r="E11" s="255">
        <f t="shared" si="0"/>
        <v>11.115599999999999</v>
      </c>
    </row>
    <row r="12" spans="1:5" s="65" customFormat="1" ht="14.25" customHeight="1">
      <c r="A12" s="545"/>
      <c r="B12" s="252">
        <v>50</v>
      </c>
      <c r="C12" s="253" t="s">
        <v>148</v>
      </c>
      <c r="D12" s="254">
        <v>12.07</v>
      </c>
      <c r="E12" s="255">
        <f t="shared" si="0"/>
        <v>14.2426</v>
      </c>
    </row>
    <row r="13" spans="1:5" s="65" customFormat="1" ht="14.25" customHeight="1">
      <c r="A13" s="545"/>
      <c r="B13" s="252">
        <v>80</v>
      </c>
      <c r="C13" s="253" t="s">
        <v>148</v>
      </c>
      <c r="D13" s="254">
        <v>19.29</v>
      </c>
      <c r="E13" s="255">
        <f t="shared" si="0"/>
        <v>22.762199999999996</v>
      </c>
    </row>
    <row r="14" spans="1:5" s="65" customFormat="1" ht="14.25" customHeight="1">
      <c r="A14" s="545"/>
      <c r="B14" s="252">
        <v>100</v>
      </c>
      <c r="C14" s="253" t="s">
        <v>148</v>
      </c>
      <c r="D14" s="254">
        <v>22.51</v>
      </c>
      <c r="E14" s="255">
        <f t="shared" si="0"/>
        <v>26.5618</v>
      </c>
    </row>
    <row r="15" spans="1:5" s="65" customFormat="1" ht="14.25" customHeight="1">
      <c r="A15" s="545"/>
      <c r="B15" s="252">
        <v>150</v>
      </c>
      <c r="C15" s="253" t="s">
        <v>148</v>
      </c>
      <c r="D15" s="254">
        <v>33.04</v>
      </c>
      <c r="E15" s="255">
        <f t="shared" si="0"/>
        <v>38.987199999999994</v>
      </c>
    </row>
    <row r="16" spans="1:5" s="65" customFormat="1" ht="14.25" customHeight="1">
      <c r="A16" s="256" t="s">
        <v>236</v>
      </c>
      <c r="B16" s="257"/>
      <c r="C16" s="258"/>
      <c r="D16" s="259"/>
      <c r="E16" s="260"/>
    </row>
    <row r="17" spans="1:5" s="65" customFormat="1" ht="14.25" customHeight="1">
      <c r="A17" s="261" t="s">
        <v>38</v>
      </c>
      <c r="B17" s="262"/>
      <c r="C17" s="253" t="s">
        <v>148</v>
      </c>
      <c r="D17" s="254">
        <v>110.38849999999998</v>
      </c>
      <c r="E17" s="255">
        <f t="shared" si="0"/>
        <v>130.25842999999998</v>
      </c>
    </row>
    <row r="18" spans="1:5" s="65" customFormat="1" ht="14.25" customHeight="1">
      <c r="A18" s="261" t="s">
        <v>39</v>
      </c>
      <c r="B18" s="262"/>
      <c r="C18" s="253" t="s">
        <v>148</v>
      </c>
      <c r="D18" s="254">
        <v>138.023</v>
      </c>
      <c r="E18" s="255">
        <f t="shared" si="0"/>
        <v>162.86713999999998</v>
      </c>
    </row>
    <row r="19" spans="1:5" s="65" customFormat="1" ht="14.25" customHeight="1">
      <c r="A19" s="261" t="s">
        <v>40</v>
      </c>
      <c r="B19" s="262"/>
      <c r="C19" s="253" t="s">
        <v>148</v>
      </c>
      <c r="D19" s="254">
        <v>125.38449999999999</v>
      </c>
      <c r="E19" s="255">
        <f t="shared" si="0"/>
        <v>147.95370999999997</v>
      </c>
    </row>
    <row r="20" spans="1:5" s="65" customFormat="1" ht="14.25" customHeight="1">
      <c r="A20" s="261" t="s">
        <v>41</v>
      </c>
      <c r="B20" s="262"/>
      <c r="C20" s="253" t="s">
        <v>148</v>
      </c>
      <c r="D20" s="254">
        <v>153.68599999999998</v>
      </c>
      <c r="E20" s="255">
        <f t="shared" si="0"/>
        <v>181.34947999999997</v>
      </c>
    </row>
    <row r="21" spans="1:5" s="65" customFormat="1" ht="14.25" customHeight="1">
      <c r="A21" s="261" t="s">
        <v>100</v>
      </c>
      <c r="B21" s="262"/>
      <c r="C21" s="253" t="s">
        <v>148</v>
      </c>
      <c r="D21" s="254">
        <v>195.3275</v>
      </c>
      <c r="E21" s="255">
        <f t="shared" si="0"/>
        <v>230.48644999999996</v>
      </c>
    </row>
    <row r="22" spans="1:5" s="65" customFormat="1" ht="14.25" customHeight="1">
      <c r="A22" s="261" t="s">
        <v>101</v>
      </c>
      <c r="B22" s="262"/>
      <c r="C22" s="253" t="s">
        <v>148</v>
      </c>
      <c r="D22" s="254">
        <v>222.962</v>
      </c>
      <c r="E22" s="255">
        <f t="shared" si="0"/>
        <v>263.09515999999996</v>
      </c>
    </row>
    <row r="23" spans="1:5" s="65" customFormat="1" ht="14.25" customHeight="1">
      <c r="A23" s="261" t="s">
        <v>102</v>
      </c>
      <c r="B23" s="262"/>
      <c r="C23" s="253" t="s">
        <v>148</v>
      </c>
      <c r="D23" s="254">
        <v>222.985</v>
      </c>
      <c r="E23" s="255">
        <f t="shared" si="0"/>
        <v>263.1223</v>
      </c>
    </row>
    <row r="24" spans="1:5" s="65" customFormat="1" ht="14.25" customHeight="1">
      <c r="A24" s="261" t="s">
        <v>103</v>
      </c>
      <c r="B24" s="262"/>
      <c r="C24" s="253" t="s">
        <v>148</v>
      </c>
      <c r="D24" s="254">
        <v>250.6195</v>
      </c>
      <c r="E24" s="255">
        <f t="shared" si="0"/>
        <v>295.73100999999997</v>
      </c>
    </row>
    <row r="25" spans="1:5" s="65" customFormat="1" ht="14.25" customHeight="1">
      <c r="A25" s="256" t="s">
        <v>237</v>
      </c>
      <c r="B25" s="257"/>
      <c r="C25" s="258"/>
      <c r="D25" s="259"/>
      <c r="E25" s="260"/>
    </row>
    <row r="26" spans="1:5" s="65" customFormat="1" ht="14.25" customHeight="1">
      <c r="A26" s="261" t="s">
        <v>104</v>
      </c>
      <c r="B26" s="262">
        <v>50</v>
      </c>
      <c r="C26" s="253" t="s">
        <v>148</v>
      </c>
      <c r="D26" s="254">
        <v>41.86</v>
      </c>
      <c r="E26" s="255">
        <f t="shared" si="0"/>
        <v>49.3948</v>
      </c>
    </row>
    <row r="27" spans="1:5" s="65" customFormat="1" ht="14.25" customHeight="1">
      <c r="A27" s="261" t="s">
        <v>105</v>
      </c>
      <c r="B27" s="262">
        <v>50</v>
      </c>
      <c r="C27" s="253" t="s">
        <v>148</v>
      </c>
      <c r="D27" s="254">
        <v>50.094</v>
      </c>
      <c r="E27" s="255">
        <f>D27*1.18</f>
        <v>59.11092</v>
      </c>
    </row>
    <row r="28" spans="1:5" s="65" customFormat="1" ht="14.25" customHeight="1">
      <c r="A28" s="261" t="s">
        <v>104</v>
      </c>
      <c r="B28" s="262">
        <v>65</v>
      </c>
      <c r="C28" s="253" t="s">
        <v>148</v>
      </c>
      <c r="D28" s="254">
        <v>45.02</v>
      </c>
      <c r="E28" s="255">
        <f t="shared" si="0"/>
        <v>53.1236</v>
      </c>
    </row>
    <row r="29" spans="1:5" s="65" customFormat="1" ht="14.25" customHeight="1">
      <c r="A29" s="261" t="s">
        <v>105</v>
      </c>
      <c r="B29" s="262">
        <v>65</v>
      </c>
      <c r="C29" s="253" t="s">
        <v>148</v>
      </c>
      <c r="D29" s="254">
        <v>51.12</v>
      </c>
      <c r="E29" s="255">
        <f>D29*1.18</f>
        <v>60.3216</v>
      </c>
    </row>
    <row r="30" spans="1:5" s="65" customFormat="1" ht="14.25" customHeight="1">
      <c r="A30" s="261" t="s">
        <v>104</v>
      </c>
      <c r="B30" s="262">
        <v>80</v>
      </c>
      <c r="C30" s="253" t="s">
        <v>148</v>
      </c>
      <c r="D30" s="254">
        <v>45.7815</v>
      </c>
      <c r="E30" s="255">
        <f t="shared" si="0"/>
        <v>54.022169999999996</v>
      </c>
    </row>
    <row r="31" spans="1:5" s="65" customFormat="1" ht="14.25" customHeight="1">
      <c r="A31" s="261" t="s">
        <v>105</v>
      </c>
      <c r="B31" s="262">
        <v>80</v>
      </c>
      <c r="C31" s="253" t="s">
        <v>148</v>
      </c>
      <c r="D31" s="254">
        <v>54.015499999999996</v>
      </c>
      <c r="E31" s="255">
        <f>D31*1.18</f>
        <v>63.73828999999999</v>
      </c>
    </row>
    <row r="32" spans="1:5" s="65" customFormat="1" ht="14.25" customHeight="1">
      <c r="A32" s="261" t="s">
        <v>104</v>
      </c>
      <c r="B32" s="262">
        <v>100</v>
      </c>
      <c r="C32" s="253" t="s">
        <v>148</v>
      </c>
      <c r="D32" s="254">
        <v>63.687</v>
      </c>
      <c r="E32" s="255">
        <f t="shared" si="0"/>
        <v>75.15065999999999</v>
      </c>
    </row>
    <row r="33" spans="1:5" s="65" customFormat="1" ht="14.25" customHeight="1">
      <c r="A33" s="261" t="s">
        <v>105</v>
      </c>
      <c r="B33" s="262">
        <v>100</v>
      </c>
      <c r="C33" s="253" t="s">
        <v>148</v>
      </c>
      <c r="D33" s="254">
        <v>77.51</v>
      </c>
      <c r="E33" s="255">
        <f>D33*1.18</f>
        <v>91.4618</v>
      </c>
    </row>
    <row r="34" spans="1:5" s="65" customFormat="1" ht="14.25" customHeight="1">
      <c r="A34" s="256" t="s">
        <v>238</v>
      </c>
      <c r="B34" s="257"/>
      <c r="C34" s="258"/>
      <c r="D34" s="259"/>
      <c r="E34" s="260"/>
    </row>
    <row r="35" spans="1:5" s="65" customFormat="1" ht="14.25" customHeight="1">
      <c r="A35" s="261" t="s">
        <v>239</v>
      </c>
      <c r="B35" s="262"/>
      <c r="C35" s="253" t="s">
        <v>148</v>
      </c>
      <c r="D35" s="254">
        <v>47.875</v>
      </c>
      <c r="E35" s="255">
        <f t="shared" si="0"/>
        <v>56.4925</v>
      </c>
    </row>
    <row r="36" spans="1:5" s="65" customFormat="1" ht="14.25" customHeight="1">
      <c r="A36" s="261" t="s">
        <v>48</v>
      </c>
      <c r="B36" s="262"/>
      <c r="C36" s="253" t="s">
        <v>148</v>
      </c>
      <c r="D36" s="254">
        <v>50.35227272727273</v>
      </c>
      <c r="E36" s="255">
        <f t="shared" si="0"/>
        <v>59.41568181818182</v>
      </c>
    </row>
    <row r="37" spans="1:5" s="65" customFormat="1" ht="14.25" customHeight="1">
      <c r="A37" s="261" t="s">
        <v>240</v>
      </c>
      <c r="B37" s="262"/>
      <c r="C37" s="253" t="s">
        <v>148</v>
      </c>
      <c r="D37" s="254">
        <v>93.0925</v>
      </c>
      <c r="E37" s="255">
        <f t="shared" si="0"/>
        <v>109.84915</v>
      </c>
    </row>
    <row r="38" spans="1:5" s="65" customFormat="1" ht="14.25" customHeight="1">
      <c r="A38" s="261" t="s">
        <v>241</v>
      </c>
      <c r="B38" s="262"/>
      <c r="C38" s="253" t="s">
        <v>148</v>
      </c>
      <c r="D38" s="254">
        <v>158.48149999999998</v>
      </c>
      <c r="E38" s="255">
        <f t="shared" si="0"/>
        <v>187.00816999999998</v>
      </c>
    </row>
    <row r="39" spans="1:5" s="65" customFormat="1" ht="14.25" customHeight="1">
      <c r="A39" s="261" t="s">
        <v>47</v>
      </c>
      <c r="B39" s="262"/>
      <c r="C39" s="253" t="s">
        <v>148</v>
      </c>
      <c r="D39" s="254">
        <v>166.75</v>
      </c>
      <c r="E39" s="255">
        <f t="shared" si="0"/>
        <v>196.765</v>
      </c>
    </row>
    <row r="40" spans="1:5" s="65" customFormat="1" ht="14.25" customHeight="1">
      <c r="A40" s="256" t="s">
        <v>49</v>
      </c>
      <c r="B40" s="257"/>
      <c r="C40" s="258"/>
      <c r="D40" s="254"/>
      <c r="E40" s="260"/>
    </row>
    <row r="41" spans="1:5" s="65" customFormat="1" ht="14.25" customHeight="1">
      <c r="A41" s="261" t="s">
        <v>50</v>
      </c>
      <c r="B41" s="262"/>
      <c r="C41" s="253" t="s">
        <v>148</v>
      </c>
      <c r="D41" s="254">
        <v>94.4035</v>
      </c>
      <c r="E41" s="255">
        <f t="shared" si="0"/>
        <v>111.39612999999999</v>
      </c>
    </row>
    <row r="42" spans="1:5" s="65" customFormat="1" ht="14.25" customHeight="1">
      <c r="A42" s="261" t="s">
        <v>51</v>
      </c>
      <c r="B42" s="262"/>
      <c r="C42" s="253" t="s">
        <v>148</v>
      </c>
      <c r="D42" s="254">
        <v>109.825</v>
      </c>
      <c r="E42" s="255">
        <f t="shared" si="0"/>
        <v>129.5935</v>
      </c>
    </row>
    <row r="43" spans="1:5" s="65" customFormat="1" ht="14.25" customHeight="1">
      <c r="A43" s="261" t="s">
        <v>52</v>
      </c>
      <c r="B43" s="262"/>
      <c r="C43" s="253" t="s">
        <v>148</v>
      </c>
      <c r="D43" s="254">
        <v>124.70599999999999</v>
      </c>
      <c r="E43" s="255">
        <f t="shared" si="0"/>
        <v>147.15308</v>
      </c>
    </row>
    <row r="44" spans="1:5" s="65" customFormat="1" ht="14.25" customHeight="1">
      <c r="A44" s="261" t="s">
        <v>53</v>
      </c>
      <c r="B44" s="262"/>
      <c r="C44" s="253" t="s">
        <v>148</v>
      </c>
      <c r="D44" s="254">
        <v>145.56699999999998</v>
      </c>
      <c r="E44" s="255">
        <f t="shared" si="0"/>
        <v>171.76905999999997</v>
      </c>
    </row>
    <row r="45" spans="1:5" s="65" customFormat="1" ht="14.25" customHeight="1">
      <c r="A45" s="263" t="s">
        <v>57</v>
      </c>
      <c r="B45" s="264"/>
      <c r="C45" s="265"/>
      <c r="D45" s="266"/>
      <c r="E45" s="267"/>
    </row>
    <row r="46" spans="1:5" s="65" customFormat="1" ht="14.25" customHeight="1">
      <c r="A46" s="261" t="s">
        <v>54</v>
      </c>
      <c r="B46" s="262"/>
      <c r="C46" s="253" t="s">
        <v>148</v>
      </c>
      <c r="D46" s="254">
        <v>78.9015</v>
      </c>
      <c r="E46" s="255">
        <f aca="true" t="shared" si="1" ref="E46:E52">D46*1.18</f>
        <v>93.10377</v>
      </c>
    </row>
    <row r="47" spans="1:5" s="65" customFormat="1" ht="14.25" customHeight="1">
      <c r="A47" s="261" t="s">
        <v>58</v>
      </c>
      <c r="B47" s="262"/>
      <c r="C47" s="253" t="s">
        <v>148</v>
      </c>
      <c r="D47" s="254">
        <v>47.3455</v>
      </c>
      <c r="E47" s="255">
        <f>D47*1.18</f>
        <v>55.867689999999996</v>
      </c>
    </row>
    <row r="48" spans="1:5" s="65" customFormat="1" ht="14.25" customHeight="1">
      <c r="A48" s="261" t="s">
        <v>59</v>
      </c>
      <c r="B48" s="262"/>
      <c r="C48" s="253" t="s">
        <v>148</v>
      </c>
      <c r="D48" s="254">
        <v>48.1735</v>
      </c>
      <c r="E48" s="255">
        <f>D48*1.18</f>
        <v>56.84472999999999</v>
      </c>
    </row>
    <row r="49" spans="1:5" s="65" customFormat="1" ht="14.25" customHeight="1">
      <c r="A49" s="261" t="s">
        <v>60</v>
      </c>
      <c r="B49" s="262"/>
      <c r="C49" s="253" t="s">
        <v>148</v>
      </c>
      <c r="D49" s="254">
        <v>119.12849999999999</v>
      </c>
      <c r="E49" s="255">
        <f>D49*1.18</f>
        <v>140.57162999999997</v>
      </c>
    </row>
    <row r="50" spans="1:5" s="65" customFormat="1" ht="14.25" customHeight="1">
      <c r="A50" s="261" t="s">
        <v>62</v>
      </c>
      <c r="B50" s="262"/>
      <c r="C50" s="253" t="s">
        <v>148</v>
      </c>
      <c r="D50" s="254">
        <v>145.78549999999998</v>
      </c>
      <c r="E50" s="255">
        <f t="shared" si="1"/>
        <v>172.02688999999998</v>
      </c>
    </row>
    <row r="51" spans="1:5" s="65" customFormat="1" ht="14.25" customHeight="1">
      <c r="A51" s="261" t="s">
        <v>55</v>
      </c>
      <c r="B51" s="262"/>
      <c r="C51" s="253" t="s">
        <v>148</v>
      </c>
      <c r="D51" s="254">
        <v>56.626</v>
      </c>
      <c r="E51" s="255">
        <f t="shared" si="1"/>
        <v>66.81868</v>
      </c>
    </row>
    <row r="52" spans="1:5" s="65" customFormat="1" ht="14.25" customHeight="1">
      <c r="A52" s="261" t="s">
        <v>56</v>
      </c>
      <c r="B52" s="262"/>
      <c r="C52" s="253" t="s">
        <v>148</v>
      </c>
      <c r="D52" s="254">
        <v>26.886999999999997</v>
      </c>
      <c r="E52" s="255">
        <f t="shared" si="1"/>
        <v>31.726659999999995</v>
      </c>
    </row>
    <row r="53" spans="1:5" s="65" customFormat="1" ht="15" customHeight="1">
      <c r="A53" s="268"/>
      <c r="B53" s="269"/>
      <c r="C53" s="269"/>
      <c r="D53" s="270"/>
      <c r="E53" s="270"/>
    </row>
    <row r="54" spans="1:5" s="65" customFormat="1" ht="15" customHeight="1">
      <c r="A54" s="546"/>
      <c r="B54" s="546"/>
      <c r="C54" s="546"/>
      <c r="D54" s="546"/>
      <c r="E54" s="546"/>
    </row>
    <row r="55" spans="1:5" s="65" customFormat="1" ht="15" customHeight="1">
      <c r="A55" s="268"/>
      <c r="B55" s="269"/>
      <c r="C55" s="269"/>
      <c r="D55" s="270"/>
      <c r="E55" s="270"/>
    </row>
    <row r="56" spans="1:5" s="65" customFormat="1" ht="15" customHeight="1">
      <c r="A56" s="268"/>
      <c r="B56" s="269"/>
      <c r="C56" s="269"/>
      <c r="D56" s="270"/>
      <c r="E56" s="270"/>
    </row>
    <row r="57" spans="1:5" s="65" customFormat="1" ht="15" customHeight="1">
      <c r="A57" s="268"/>
      <c r="B57" s="269"/>
      <c r="C57" s="269"/>
      <c r="D57" s="270"/>
      <c r="E57" s="270"/>
    </row>
    <row r="58" ht="15" customHeight="1">
      <c r="A58" s="53"/>
    </row>
  </sheetData>
  <sheetProtection password="CB1A" sheet="1"/>
  <mergeCells count="3">
    <mergeCell ref="A5:E5"/>
    <mergeCell ref="A7:A15"/>
    <mergeCell ref="A54:E54"/>
  </mergeCells>
  <printOptions horizontalCentered="1"/>
  <pageMargins left="0.1968503937007874" right="0.3937007874015748" top="0" bottom="0" header="0.11811023622047245" footer="0.11811023622047245"/>
  <pageSetup horizontalDpi="600" verticalDpi="600" orientation="portrait" paperSize="9" r:id="rId2"/>
  <headerFooter alignWithMargins="0">
    <oddFooter>&amp;CОАО "САНТЕХПРОМ"
Наш адрес: 107497, г.Москва, ул.Амурская, д.9/6
Телефон: +7(495)730-7080
E-mail: sale@santexprom.ru
WWW.SANTEXPROM.RU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E43"/>
  <sheetViews>
    <sheetView view="pageBreakPreview" zoomScaleSheetLayoutView="100" workbookViewId="0" topLeftCell="A1">
      <selection activeCell="F1" sqref="F1"/>
    </sheetView>
  </sheetViews>
  <sheetFormatPr defaultColWidth="9.140625" defaultRowHeight="15" customHeight="1"/>
  <cols>
    <col min="1" max="1" width="40.00390625" style="85" customWidth="1"/>
    <col min="2" max="2" width="11.8515625" style="85" customWidth="1"/>
    <col min="3" max="3" width="7.7109375" style="85" customWidth="1"/>
    <col min="4" max="4" width="16.140625" style="85" customWidth="1"/>
    <col min="5" max="5" width="16.28125" style="85" customWidth="1"/>
    <col min="6" max="6" width="8.7109375" style="85" customWidth="1"/>
    <col min="7" max="16384" width="9.140625" style="85" customWidth="1"/>
  </cols>
  <sheetData>
    <row r="4" spans="1:5" s="89" customFormat="1" ht="15" customHeight="1">
      <c r="A4" s="123"/>
      <c r="D4" s="86"/>
      <c r="E4" s="232"/>
    </row>
    <row r="5" spans="1:5" s="186" customFormat="1" ht="21" customHeight="1">
      <c r="A5" s="538" t="s">
        <v>121</v>
      </c>
      <c r="B5" s="538"/>
      <c r="C5" s="538"/>
      <c r="D5" s="538"/>
      <c r="E5" s="538"/>
    </row>
    <row r="6" spans="1:5" s="65" customFormat="1" ht="15" customHeight="1">
      <c r="A6" s="249" t="s">
        <v>34</v>
      </c>
      <c r="B6" s="219" t="s">
        <v>130</v>
      </c>
      <c r="C6" s="250" t="s">
        <v>141</v>
      </c>
      <c r="D6" s="249" t="s">
        <v>340</v>
      </c>
      <c r="E6" s="251" t="s">
        <v>341</v>
      </c>
    </row>
    <row r="7" spans="1:5" s="3" customFormat="1" ht="15" customHeight="1">
      <c r="A7" s="271" t="s">
        <v>106</v>
      </c>
      <c r="B7" s="191"/>
      <c r="C7" s="192" t="s">
        <v>148</v>
      </c>
      <c r="D7" s="193">
        <v>119.12849999999999</v>
      </c>
      <c r="E7" s="194">
        <f>D7*1.18</f>
        <v>140.57162999999997</v>
      </c>
    </row>
    <row r="8" spans="1:5" s="3" customFormat="1" ht="15" customHeight="1">
      <c r="A8" s="271" t="s">
        <v>61</v>
      </c>
      <c r="B8" s="191"/>
      <c r="C8" s="192" t="s">
        <v>148</v>
      </c>
      <c r="D8" s="193">
        <v>71.95</v>
      </c>
      <c r="E8" s="194">
        <f>D8*1.18</f>
        <v>84.901</v>
      </c>
    </row>
    <row r="9" spans="1:5" s="3" customFormat="1" ht="15" customHeight="1">
      <c r="A9" s="271" t="s">
        <v>46</v>
      </c>
      <c r="B9" s="191"/>
      <c r="C9" s="192" t="s">
        <v>148</v>
      </c>
      <c r="D9" s="193">
        <v>145.78549999999998</v>
      </c>
      <c r="E9" s="194">
        <f>D9*1.18</f>
        <v>172.02688999999998</v>
      </c>
    </row>
    <row r="10" spans="1:5" s="3" customFormat="1" ht="15" customHeight="1">
      <c r="A10" s="271" t="s">
        <v>63</v>
      </c>
      <c r="B10" s="191"/>
      <c r="C10" s="192" t="s">
        <v>148</v>
      </c>
      <c r="D10" s="193">
        <v>44.59</v>
      </c>
      <c r="E10" s="194">
        <f aca="true" t="shared" si="0" ref="E10:E32">D10*1.18</f>
        <v>52.6162</v>
      </c>
    </row>
    <row r="11" spans="1:5" s="3" customFormat="1" ht="15" customHeight="1">
      <c r="A11" s="271" t="s">
        <v>64</v>
      </c>
      <c r="B11" s="191"/>
      <c r="C11" s="192" t="s">
        <v>148</v>
      </c>
      <c r="D11" s="193">
        <v>84.1685</v>
      </c>
      <c r="E11" s="194">
        <f t="shared" si="0"/>
        <v>99.31882999999999</v>
      </c>
    </row>
    <row r="12" spans="1:5" s="3" customFormat="1" ht="15" customHeight="1">
      <c r="A12" s="271" t="s">
        <v>65</v>
      </c>
      <c r="B12" s="191"/>
      <c r="C12" s="192" t="s">
        <v>148</v>
      </c>
      <c r="D12" s="193">
        <v>50.51136363636364</v>
      </c>
      <c r="E12" s="194">
        <f t="shared" si="0"/>
        <v>59.60340909090909</v>
      </c>
    </row>
    <row r="13" spans="1:5" s="3" customFormat="1" ht="15" customHeight="1">
      <c r="A13" s="323" t="s">
        <v>66</v>
      </c>
      <c r="B13" s="191">
        <v>15</v>
      </c>
      <c r="C13" s="192" t="s">
        <v>148</v>
      </c>
      <c r="D13" s="193">
        <v>13.316999999999998</v>
      </c>
      <c r="E13" s="194">
        <f t="shared" si="0"/>
        <v>15.714059999999998</v>
      </c>
    </row>
    <row r="14" spans="1:5" s="3" customFormat="1" ht="15" customHeight="1">
      <c r="A14" s="323"/>
      <c r="B14" s="191">
        <v>20</v>
      </c>
      <c r="C14" s="192" t="s">
        <v>148</v>
      </c>
      <c r="D14" s="193">
        <v>13.707999999999998</v>
      </c>
      <c r="E14" s="194">
        <f t="shared" si="0"/>
        <v>16.17544</v>
      </c>
    </row>
    <row r="15" spans="1:5" s="3" customFormat="1" ht="15" customHeight="1">
      <c r="A15" s="323"/>
      <c r="B15" s="191">
        <v>25</v>
      </c>
      <c r="C15" s="192" t="s">
        <v>148</v>
      </c>
      <c r="D15" s="193">
        <v>14.237</v>
      </c>
      <c r="E15" s="194">
        <f t="shared" si="0"/>
        <v>16.79966</v>
      </c>
    </row>
    <row r="16" spans="1:5" s="3" customFormat="1" ht="15" customHeight="1">
      <c r="A16" s="323"/>
      <c r="B16" s="191">
        <v>32</v>
      </c>
      <c r="C16" s="192" t="s">
        <v>148</v>
      </c>
      <c r="D16" s="193">
        <v>14.6625</v>
      </c>
      <c r="E16" s="194">
        <f t="shared" si="0"/>
        <v>17.30175</v>
      </c>
    </row>
    <row r="17" spans="1:5" s="3" customFormat="1" ht="15" customHeight="1">
      <c r="A17" s="323"/>
      <c r="B17" s="191">
        <v>50</v>
      </c>
      <c r="C17" s="192" t="s">
        <v>148</v>
      </c>
      <c r="D17" s="193">
        <v>21.62</v>
      </c>
      <c r="E17" s="194">
        <f t="shared" si="0"/>
        <v>25.5116</v>
      </c>
    </row>
    <row r="18" spans="1:5" s="3" customFormat="1" ht="15" customHeight="1">
      <c r="A18" s="382" t="s">
        <v>252</v>
      </c>
      <c r="B18" s="191">
        <v>15</v>
      </c>
      <c r="C18" s="192" t="s">
        <v>148</v>
      </c>
      <c r="D18" s="193">
        <v>18.4</v>
      </c>
      <c r="E18" s="194">
        <f t="shared" si="0"/>
        <v>21.711999999999996</v>
      </c>
    </row>
    <row r="19" spans="1:5" s="3" customFormat="1" ht="15" customHeight="1">
      <c r="A19" s="323"/>
      <c r="B19" s="191">
        <v>20</v>
      </c>
      <c r="C19" s="192" t="s">
        <v>148</v>
      </c>
      <c r="D19" s="193">
        <v>18.6645</v>
      </c>
      <c r="E19" s="194">
        <f t="shared" si="0"/>
        <v>22.02411</v>
      </c>
    </row>
    <row r="20" spans="1:5" s="3" customFormat="1" ht="15" customHeight="1">
      <c r="A20" s="323"/>
      <c r="B20" s="191">
        <v>25</v>
      </c>
      <c r="C20" s="192" t="s">
        <v>148</v>
      </c>
      <c r="D20" s="193">
        <v>20.24</v>
      </c>
      <c r="E20" s="194">
        <f t="shared" si="0"/>
        <v>23.8832</v>
      </c>
    </row>
    <row r="21" spans="1:5" s="3" customFormat="1" ht="15" customHeight="1">
      <c r="A21" s="323"/>
      <c r="B21" s="191">
        <v>32</v>
      </c>
      <c r="C21" s="192" t="s">
        <v>148</v>
      </c>
      <c r="D21" s="193">
        <v>20.952999999999996</v>
      </c>
      <c r="E21" s="194">
        <f t="shared" si="0"/>
        <v>24.724539999999994</v>
      </c>
    </row>
    <row r="22" spans="1:5" s="3" customFormat="1" ht="15" customHeight="1">
      <c r="A22" s="382" t="s">
        <v>37</v>
      </c>
      <c r="B22" s="191">
        <v>15</v>
      </c>
      <c r="C22" s="192" t="s">
        <v>148</v>
      </c>
      <c r="D22" s="193">
        <v>24.451875</v>
      </c>
      <c r="E22" s="194">
        <f t="shared" si="0"/>
        <v>28.8532125</v>
      </c>
    </row>
    <row r="23" spans="1:5" s="3" customFormat="1" ht="15" customHeight="1">
      <c r="A23" s="323"/>
      <c r="B23" s="191">
        <v>20</v>
      </c>
      <c r="C23" s="192" t="s">
        <v>148</v>
      </c>
      <c r="D23" s="193">
        <v>24.7779</v>
      </c>
      <c r="E23" s="194">
        <f t="shared" si="0"/>
        <v>29.237921999999998</v>
      </c>
    </row>
    <row r="24" spans="1:5" s="3" customFormat="1" ht="15" customHeight="1">
      <c r="A24" s="323"/>
      <c r="B24" s="191">
        <v>25</v>
      </c>
      <c r="C24" s="192" t="s">
        <v>148</v>
      </c>
      <c r="D24" s="193">
        <v>27.180825</v>
      </c>
      <c r="E24" s="194">
        <f t="shared" si="0"/>
        <v>32.073373499999995</v>
      </c>
    </row>
    <row r="25" spans="1:5" s="3" customFormat="1" ht="15" customHeight="1">
      <c r="A25" s="323"/>
      <c r="B25" s="191">
        <v>32</v>
      </c>
      <c r="C25" s="192" t="s">
        <v>148</v>
      </c>
      <c r="D25" s="193">
        <v>27.3861</v>
      </c>
      <c r="E25" s="194">
        <f t="shared" si="0"/>
        <v>32.315597999999994</v>
      </c>
    </row>
    <row r="26" spans="1:5" s="3" customFormat="1" ht="15" customHeight="1">
      <c r="A26" s="382" t="s">
        <v>250</v>
      </c>
      <c r="B26" s="191">
        <v>20</v>
      </c>
      <c r="C26" s="192" t="s">
        <v>148</v>
      </c>
      <c r="D26" s="193">
        <v>33.79545454545455</v>
      </c>
      <c r="E26" s="194">
        <f t="shared" si="0"/>
        <v>39.87863636363636</v>
      </c>
    </row>
    <row r="27" spans="1:5" s="3" customFormat="1" ht="15" customHeight="1">
      <c r="A27" s="323"/>
      <c r="B27" s="191">
        <v>25</v>
      </c>
      <c r="C27" s="192" t="s">
        <v>148</v>
      </c>
      <c r="D27" s="193">
        <v>35.51136363636363</v>
      </c>
      <c r="E27" s="194">
        <f t="shared" si="0"/>
        <v>41.903409090909086</v>
      </c>
    </row>
    <row r="28" spans="1:5" s="3" customFormat="1" ht="15" customHeight="1">
      <c r="A28" s="323"/>
      <c r="B28" s="191">
        <v>32</v>
      </c>
      <c r="C28" s="192" t="s">
        <v>148</v>
      </c>
      <c r="D28" s="193">
        <v>35.840909090909086</v>
      </c>
      <c r="E28" s="194">
        <f t="shared" si="0"/>
        <v>42.29227272727272</v>
      </c>
    </row>
    <row r="29" spans="1:5" s="3" customFormat="1" ht="15" customHeight="1">
      <c r="A29" s="323"/>
      <c r="B29" s="191">
        <v>40</v>
      </c>
      <c r="C29" s="192" t="s">
        <v>148</v>
      </c>
      <c r="D29" s="193">
        <v>36.27</v>
      </c>
      <c r="E29" s="194">
        <f t="shared" si="0"/>
        <v>42.7986</v>
      </c>
    </row>
    <row r="30" spans="1:5" s="3" customFormat="1" ht="15" customHeight="1">
      <c r="A30" s="323"/>
      <c r="B30" s="191">
        <v>50</v>
      </c>
      <c r="C30" s="192" t="s">
        <v>148</v>
      </c>
      <c r="D30" s="193">
        <v>42.11363636363637</v>
      </c>
      <c r="E30" s="194">
        <f t="shared" si="0"/>
        <v>49.69409090909091</v>
      </c>
    </row>
    <row r="31" spans="1:5" s="3" customFormat="1" ht="15" customHeight="1">
      <c r="A31" s="323"/>
      <c r="B31" s="191">
        <v>80</v>
      </c>
      <c r="C31" s="192" t="s">
        <v>148</v>
      </c>
      <c r="D31" s="193">
        <v>45</v>
      </c>
      <c r="E31" s="194">
        <f t="shared" si="0"/>
        <v>53.099999999999994</v>
      </c>
    </row>
    <row r="32" spans="1:5" s="3" customFormat="1" ht="15" customHeight="1">
      <c r="A32" s="323"/>
      <c r="B32" s="191">
        <v>100</v>
      </c>
      <c r="C32" s="192" t="s">
        <v>148</v>
      </c>
      <c r="D32" s="193">
        <v>46.5</v>
      </c>
      <c r="E32" s="194">
        <f t="shared" si="0"/>
        <v>54.87</v>
      </c>
    </row>
    <row r="33" spans="1:5" s="272" customFormat="1" ht="15" customHeight="1">
      <c r="A33" s="271" t="s">
        <v>376</v>
      </c>
      <c r="B33" s="76">
        <v>50</v>
      </c>
      <c r="C33" s="192" t="s">
        <v>148</v>
      </c>
      <c r="D33" s="206">
        <v>47.2535</v>
      </c>
      <c r="E33" s="194">
        <f aca="true" t="shared" si="1" ref="E33:E39">D33*1.18</f>
        <v>55.75913</v>
      </c>
    </row>
    <row r="34" spans="1:5" s="272" customFormat="1" ht="15" customHeight="1">
      <c r="A34" s="271" t="s">
        <v>377</v>
      </c>
      <c r="B34" s="219">
        <v>100</v>
      </c>
      <c r="C34" s="192" t="s">
        <v>148</v>
      </c>
      <c r="D34" s="206">
        <v>56.6605</v>
      </c>
      <c r="E34" s="194">
        <f t="shared" si="1"/>
        <v>66.85938999999999</v>
      </c>
    </row>
    <row r="35" spans="1:5" s="3" customFormat="1" ht="15" customHeight="1">
      <c r="A35" s="547" t="s">
        <v>375</v>
      </c>
      <c r="B35" s="191" t="s">
        <v>378</v>
      </c>
      <c r="C35" s="192" t="s">
        <v>148</v>
      </c>
      <c r="D35" s="206">
        <v>52.876999999999995</v>
      </c>
      <c r="E35" s="194">
        <f t="shared" si="1"/>
        <v>62.394859999999994</v>
      </c>
    </row>
    <row r="36" spans="1:5" s="3" customFormat="1" ht="15" customHeight="1">
      <c r="A36" s="548"/>
      <c r="B36" s="191" t="s">
        <v>379</v>
      </c>
      <c r="C36" s="192" t="s">
        <v>148</v>
      </c>
      <c r="D36" s="206">
        <v>59.2825</v>
      </c>
      <c r="E36" s="194">
        <f t="shared" si="1"/>
        <v>69.95335</v>
      </c>
    </row>
    <row r="37" spans="1:5" s="273" customFormat="1" ht="15" customHeight="1">
      <c r="A37" s="548"/>
      <c r="B37" s="191" t="s">
        <v>380</v>
      </c>
      <c r="C37" s="192" t="s">
        <v>148</v>
      </c>
      <c r="D37" s="206">
        <v>61.6975</v>
      </c>
      <c r="E37" s="194">
        <f t="shared" si="1"/>
        <v>72.80305</v>
      </c>
    </row>
    <row r="38" spans="1:5" s="273" customFormat="1" ht="15" customHeight="1">
      <c r="A38" s="548"/>
      <c r="B38" s="191" t="s">
        <v>381</v>
      </c>
      <c r="C38" s="192" t="s">
        <v>148</v>
      </c>
      <c r="D38" s="206">
        <v>67.919</v>
      </c>
      <c r="E38" s="194">
        <f t="shared" si="1"/>
        <v>80.14442</v>
      </c>
    </row>
    <row r="39" spans="1:5" s="273" customFormat="1" ht="15" customHeight="1">
      <c r="A39" s="549"/>
      <c r="B39" s="191" t="s">
        <v>382</v>
      </c>
      <c r="C39" s="192" t="s">
        <v>148</v>
      </c>
      <c r="D39" s="206">
        <v>72.404</v>
      </c>
      <c r="E39" s="194">
        <f t="shared" si="1"/>
        <v>85.43672</v>
      </c>
    </row>
    <row r="40" spans="1:5" ht="30" customHeight="1">
      <c r="A40" s="521" t="s">
        <v>634</v>
      </c>
      <c r="B40" s="358"/>
      <c r="C40" s="358"/>
      <c r="D40" s="358"/>
      <c r="E40" s="358"/>
    </row>
    <row r="41" spans="1:5" ht="15" customHeight="1">
      <c r="A41" s="274"/>
      <c r="B41" s="269"/>
      <c r="C41" s="269"/>
      <c r="D41" s="275"/>
      <c r="E41" s="270"/>
    </row>
    <row r="42" spans="1:5" ht="15" customHeight="1">
      <c r="A42" s="53"/>
      <c r="B42" s="269"/>
      <c r="C42" s="269"/>
      <c r="D42" s="275"/>
      <c r="E42" s="270"/>
    </row>
    <row r="43" ht="15" customHeight="1">
      <c r="A43" s="53"/>
    </row>
  </sheetData>
  <sheetProtection password="CB1A" sheet="1"/>
  <mergeCells count="7">
    <mergeCell ref="A40:E40"/>
    <mergeCell ref="A35:A39"/>
    <mergeCell ref="A22:A25"/>
    <mergeCell ref="A26:A32"/>
    <mergeCell ref="A5:E5"/>
    <mergeCell ref="A13:A17"/>
    <mergeCell ref="A18:A21"/>
  </mergeCells>
  <printOptions horizontalCentered="1"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2"/>
  <headerFooter alignWithMargins="0">
    <oddFooter>&amp;CОАО "САНТЕХПРОМ"
Наш адрес: 107497, г.Москва, ул.Амурская, д.9/6
Телефон: +7(495)730-7080
E-mail: sale@santexprom.ru
WWW.SANTEXPROM.RU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Normal="75" zoomScaleSheetLayoutView="100" zoomScalePageLayoutView="0" workbookViewId="0" topLeftCell="A1">
      <selection activeCell="N1" sqref="N1"/>
    </sheetView>
  </sheetViews>
  <sheetFormatPr defaultColWidth="9.140625" defaultRowHeight="12.75" outlineLevelCol="1"/>
  <cols>
    <col min="1" max="1" width="27.421875" style="1" customWidth="1"/>
    <col min="2" max="2" width="7.421875" style="1" customWidth="1"/>
    <col min="3" max="4" width="7.28125" style="1" customWidth="1"/>
    <col min="5" max="5" width="8.421875" style="1" customWidth="1"/>
    <col min="6" max="6" width="7.7109375" style="1" customWidth="1"/>
    <col min="7" max="7" width="0.13671875" style="277" customWidth="1"/>
    <col min="8" max="9" width="7.28125" style="1" customWidth="1"/>
    <col min="10" max="10" width="7.7109375" style="1" customWidth="1"/>
    <col min="11" max="11" width="8.140625" style="1" customWidth="1"/>
    <col min="12" max="12" width="7.28125" style="1" customWidth="1"/>
    <col min="13" max="13" width="5.28125" style="1" hidden="1" customWidth="1" outlineLevel="1"/>
    <col min="14" max="14" width="9.140625" style="1" customWidth="1" collapsed="1"/>
    <col min="15" max="16384" width="9.140625" style="1" customWidth="1"/>
  </cols>
  <sheetData>
    <row r="1" spans="1:3" ht="19.5" customHeight="1">
      <c r="A1" s="123"/>
      <c r="B1" s="276"/>
      <c r="C1" s="276"/>
    </row>
    <row r="2" spans="1:3" ht="19.5" customHeight="1">
      <c r="A2" s="123"/>
      <c r="B2" s="276"/>
      <c r="C2" s="276"/>
    </row>
    <row r="3" spans="1:3" ht="18.75" customHeight="1">
      <c r="A3" s="123"/>
      <c r="B3" s="276"/>
      <c r="C3" s="276"/>
    </row>
    <row r="4" spans="1:13" ht="33" customHeight="1">
      <c r="A4" s="554" t="s">
        <v>33</v>
      </c>
      <c r="B4" s="554"/>
      <c r="C4" s="554"/>
      <c r="D4" s="317"/>
      <c r="E4" s="317"/>
      <c r="F4" s="317"/>
      <c r="G4" s="317"/>
      <c r="H4" s="317"/>
      <c r="I4" s="317"/>
      <c r="J4" s="317"/>
      <c r="K4" s="317"/>
      <c r="L4" s="317"/>
      <c r="M4" s="278"/>
    </row>
    <row r="5" spans="1:12" ht="21" customHeight="1">
      <c r="A5" s="555" t="s">
        <v>34</v>
      </c>
      <c r="B5" s="466" t="s">
        <v>383</v>
      </c>
      <c r="C5" s="449"/>
      <c r="D5" s="449"/>
      <c r="E5" s="449"/>
      <c r="F5" s="449"/>
      <c r="G5" s="48"/>
      <c r="H5" s="466" t="s">
        <v>384</v>
      </c>
      <c r="I5" s="449"/>
      <c r="J5" s="449"/>
      <c r="K5" s="449"/>
      <c r="L5" s="474"/>
    </row>
    <row r="6" spans="1:13" ht="19.5" customHeight="1">
      <c r="A6" s="556"/>
      <c r="B6" s="477" t="s">
        <v>282</v>
      </c>
      <c r="C6" s="477"/>
      <c r="D6" s="477"/>
      <c r="E6" s="477"/>
      <c r="F6" s="477"/>
      <c r="G6" s="279"/>
      <c r="H6" s="477" t="s">
        <v>282</v>
      </c>
      <c r="I6" s="477"/>
      <c r="J6" s="477"/>
      <c r="K6" s="477"/>
      <c r="L6" s="557"/>
      <c r="M6" s="280"/>
    </row>
    <row r="7" spans="1:13" ht="33" customHeight="1">
      <c r="A7" s="556"/>
      <c r="B7" s="281">
        <v>0.5</v>
      </c>
      <c r="C7" s="281">
        <v>1</v>
      </c>
      <c r="D7" s="282">
        <v>2</v>
      </c>
      <c r="E7" s="282">
        <v>6</v>
      </c>
      <c r="F7" s="281" t="s">
        <v>283</v>
      </c>
      <c r="G7" s="281"/>
      <c r="H7" s="281">
        <v>0.5</v>
      </c>
      <c r="I7" s="281">
        <v>1</v>
      </c>
      <c r="J7" s="282">
        <v>2</v>
      </c>
      <c r="K7" s="282">
        <v>6</v>
      </c>
      <c r="L7" s="283" t="s">
        <v>284</v>
      </c>
      <c r="M7" s="284"/>
    </row>
    <row r="8" spans="1:13" ht="24.75" customHeight="1">
      <c r="A8" s="285" t="s">
        <v>397</v>
      </c>
      <c r="B8" s="286">
        <v>335</v>
      </c>
      <c r="C8" s="286">
        <v>525</v>
      </c>
      <c r="D8" s="286">
        <v>849</v>
      </c>
      <c r="E8" s="287">
        <v>2104</v>
      </c>
      <c r="F8" s="287">
        <v>352</v>
      </c>
      <c r="G8" s="287">
        <v>380.43</v>
      </c>
      <c r="H8" s="286">
        <f>B8*1.18</f>
        <v>395.29999999999995</v>
      </c>
      <c r="I8" s="286">
        <f>C8*1.18</f>
        <v>619.5</v>
      </c>
      <c r="J8" s="286">
        <f>D8*1.18</f>
        <v>1001.8199999999999</v>
      </c>
      <c r="K8" s="287">
        <f>E8*1.18</f>
        <v>2482.72</v>
      </c>
      <c r="L8" s="288">
        <f>F8*1.18</f>
        <v>415.35999999999996</v>
      </c>
      <c r="M8" s="289">
        <v>1.18</v>
      </c>
    </row>
    <row r="9" spans="1:13" ht="24.75" customHeight="1">
      <c r="A9" s="285" t="s">
        <v>398</v>
      </c>
      <c r="B9" s="286">
        <v>622</v>
      </c>
      <c r="C9" s="286">
        <v>941</v>
      </c>
      <c r="D9" s="286">
        <v>1542</v>
      </c>
      <c r="E9" s="287">
        <v>3819</v>
      </c>
      <c r="F9" s="287">
        <v>638</v>
      </c>
      <c r="G9" s="287"/>
      <c r="H9" s="286">
        <f aca="true" t="shared" si="0" ref="H9:H15">B9*1.18</f>
        <v>733.9599999999999</v>
      </c>
      <c r="I9" s="286">
        <f aca="true" t="shared" si="1" ref="I9:I15">C9*1.18</f>
        <v>1110.3799999999999</v>
      </c>
      <c r="J9" s="286">
        <f aca="true" t="shared" si="2" ref="J9:J15">D9*1.18</f>
        <v>1819.56</v>
      </c>
      <c r="K9" s="287">
        <f aca="true" t="shared" si="3" ref="K9:K15">E9*1.18</f>
        <v>4506.42</v>
      </c>
      <c r="L9" s="288">
        <f aca="true" t="shared" si="4" ref="L9:L15">F9*1.18</f>
        <v>752.8399999999999</v>
      </c>
      <c r="M9" s="289">
        <v>1.18</v>
      </c>
    </row>
    <row r="10" spans="1:13" ht="24.75" customHeight="1">
      <c r="A10" s="290" t="s">
        <v>399</v>
      </c>
      <c r="B10" s="286">
        <v>465</v>
      </c>
      <c r="C10" s="286">
        <v>709</v>
      </c>
      <c r="D10" s="286">
        <v>1158</v>
      </c>
      <c r="E10" s="287">
        <v>2889</v>
      </c>
      <c r="F10" s="287">
        <v>481</v>
      </c>
      <c r="G10" s="287"/>
      <c r="H10" s="286">
        <f t="shared" si="0"/>
        <v>548.6999999999999</v>
      </c>
      <c r="I10" s="286">
        <f t="shared" si="1"/>
        <v>836.62</v>
      </c>
      <c r="J10" s="286">
        <f t="shared" si="2"/>
        <v>1366.4399999999998</v>
      </c>
      <c r="K10" s="287">
        <f t="shared" si="3"/>
        <v>3409.02</v>
      </c>
      <c r="L10" s="288">
        <f t="shared" si="4"/>
        <v>567.5799999999999</v>
      </c>
      <c r="M10" s="289">
        <v>1.18</v>
      </c>
    </row>
    <row r="11" spans="1:13" ht="24.75" customHeight="1">
      <c r="A11" s="290" t="s">
        <v>400</v>
      </c>
      <c r="B11" s="286">
        <v>644</v>
      </c>
      <c r="C11" s="286">
        <v>1066</v>
      </c>
      <c r="D11" s="286">
        <v>2315</v>
      </c>
      <c r="E11" s="287">
        <v>5275</v>
      </c>
      <c r="F11" s="287">
        <v>882</v>
      </c>
      <c r="G11" s="287"/>
      <c r="H11" s="286">
        <f t="shared" si="0"/>
        <v>759.92</v>
      </c>
      <c r="I11" s="286">
        <f t="shared" si="1"/>
        <v>1257.8799999999999</v>
      </c>
      <c r="J11" s="286">
        <f t="shared" si="2"/>
        <v>2731.7</v>
      </c>
      <c r="K11" s="287">
        <f t="shared" si="3"/>
        <v>6224.5</v>
      </c>
      <c r="L11" s="288">
        <f t="shared" si="4"/>
        <v>1040.76</v>
      </c>
      <c r="M11" s="289">
        <v>1.18</v>
      </c>
    </row>
    <row r="12" spans="1:13" ht="24.75" customHeight="1">
      <c r="A12" s="285" t="s">
        <v>401</v>
      </c>
      <c r="B12" s="286">
        <v>665</v>
      </c>
      <c r="C12" s="286">
        <v>1001</v>
      </c>
      <c r="D12" s="286">
        <v>1634</v>
      </c>
      <c r="E12" s="287">
        <v>4068</v>
      </c>
      <c r="F12" s="287">
        <v>682</v>
      </c>
      <c r="G12" s="287"/>
      <c r="H12" s="286">
        <f t="shared" si="0"/>
        <v>784.6999999999999</v>
      </c>
      <c r="I12" s="286">
        <f t="shared" si="1"/>
        <v>1181.1799999999998</v>
      </c>
      <c r="J12" s="286">
        <f t="shared" si="2"/>
        <v>1928.12</v>
      </c>
      <c r="K12" s="287">
        <f t="shared" si="3"/>
        <v>4800.24</v>
      </c>
      <c r="L12" s="288">
        <f t="shared" si="4"/>
        <v>804.76</v>
      </c>
      <c r="M12" s="289">
        <v>1.18</v>
      </c>
    </row>
    <row r="13" spans="1:13" ht="24.75" customHeight="1">
      <c r="A13" s="285" t="s">
        <v>402</v>
      </c>
      <c r="B13" s="286">
        <v>1104</v>
      </c>
      <c r="C13" s="286">
        <v>1639</v>
      </c>
      <c r="D13" s="286">
        <v>2727</v>
      </c>
      <c r="E13" s="287">
        <v>6784</v>
      </c>
      <c r="F13" s="287">
        <v>1131</v>
      </c>
      <c r="G13" s="287"/>
      <c r="H13" s="286">
        <f t="shared" si="0"/>
        <v>1302.72</v>
      </c>
      <c r="I13" s="286">
        <f t="shared" si="1"/>
        <v>1934.02</v>
      </c>
      <c r="J13" s="286">
        <f t="shared" si="2"/>
        <v>3217.8599999999997</v>
      </c>
      <c r="K13" s="287">
        <f t="shared" si="3"/>
        <v>8005.12</v>
      </c>
      <c r="L13" s="288">
        <f t="shared" si="4"/>
        <v>1334.58</v>
      </c>
      <c r="M13" s="289">
        <v>1.18</v>
      </c>
    </row>
    <row r="14" spans="1:13" ht="24.75" customHeight="1">
      <c r="A14" s="290" t="s">
        <v>403</v>
      </c>
      <c r="B14" s="286">
        <v>1136</v>
      </c>
      <c r="C14" s="286">
        <v>1785</v>
      </c>
      <c r="D14" s="286">
        <v>2954</v>
      </c>
      <c r="E14" s="287">
        <v>7590</v>
      </c>
      <c r="F14" s="287">
        <v>1266</v>
      </c>
      <c r="G14" s="287"/>
      <c r="H14" s="286">
        <f t="shared" si="0"/>
        <v>1340.48</v>
      </c>
      <c r="I14" s="286">
        <f t="shared" si="1"/>
        <v>2106.2999999999997</v>
      </c>
      <c r="J14" s="286">
        <f t="shared" si="2"/>
        <v>3485.72</v>
      </c>
      <c r="K14" s="287">
        <f t="shared" si="3"/>
        <v>8956.199999999999</v>
      </c>
      <c r="L14" s="288">
        <f t="shared" si="4"/>
        <v>1493.8799999999999</v>
      </c>
      <c r="M14" s="289">
        <v>1.18</v>
      </c>
    </row>
    <row r="15" spans="1:13" ht="24.75" customHeight="1">
      <c r="A15" s="290" t="s">
        <v>404</v>
      </c>
      <c r="B15" s="286">
        <v>1807</v>
      </c>
      <c r="C15" s="286">
        <v>2391</v>
      </c>
      <c r="D15" s="286">
        <v>4701</v>
      </c>
      <c r="E15" s="287">
        <v>11199</v>
      </c>
      <c r="F15" s="287">
        <v>1866</v>
      </c>
      <c r="G15" s="287"/>
      <c r="H15" s="286">
        <f t="shared" si="0"/>
        <v>2132.2599999999998</v>
      </c>
      <c r="I15" s="286">
        <f t="shared" si="1"/>
        <v>2821.3799999999997</v>
      </c>
      <c r="J15" s="286">
        <f t="shared" si="2"/>
        <v>5547.179999999999</v>
      </c>
      <c r="K15" s="287">
        <f t="shared" si="3"/>
        <v>13214.82</v>
      </c>
      <c r="L15" s="288">
        <f t="shared" si="4"/>
        <v>2201.88</v>
      </c>
      <c r="M15" s="289">
        <v>1.18</v>
      </c>
    </row>
    <row r="16" spans="1:13" ht="4.5" customHeight="1">
      <c r="A16" s="608"/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10"/>
      <c r="M16" s="289"/>
    </row>
    <row r="17" spans="1:13" s="277" customFormat="1" ht="24" customHeight="1">
      <c r="A17" s="550" t="s">
        <v>34</v>
      </c>
      <c r="B17" s="551"/>
      <c r="C17" s="551"/>
      <c r="D17" s="552" t="s">
        <v>277</v>
      </c>
      <c r="E17" s="552"/>
      <c r="F17" s="552"/>
      <c r="G17" s="291"/>
      <c r="H17" s="292" t="s">
        <v>175</v>
      </c>
      <c r="I17" s="553" t="s">
        <v>340</v>
      </c>
      <c r="J17" s="553"/>
      <c r="K17" s="553" t="s">
        <v>341</v>
      </c>
      <c r="L17" s="558"/>
      <c r="M17" s="167"/>
    </row>
    <row r="18" spans="1:13" s="277" customFormat="1" ht="12.75" customHeight="1">
      <c r="A18" s="568" t="s">
        <v>122</v>
      </c>
      <c r="B18" s="569"/>
      <c r="C18" s="569"/>
      <c r="D18" s="560" t="s">
        <v>276</v>
      </c>
      <c r="E18" s="560"/>
      <c r="F18" s="560"/>
      <c r="G18" s="286"/>
      <c r="H18" s="286" t="s">
        <v>275</v>
      </c>
      <c r="I18" s="580">
        <v>703.3</v>
      </c>
      <c r="J18" s="580"/>
      <c r="K18" s="580">
        <f>I18*1.18</f>
        <v>829.8939999999999</v>
      </c>
      <c r="L18" s="583"/>
      <c r="M18" s="167"/>
    </row>
    <row r="19" spans="1:13" s="277" customFormat="1" ht="12.75" customHeight="1" thickBot="1">
      <c r="A19" s="570"/>
      <c r="B19" s="571"/>
      <c r="C19" s="571"/>
      <c r="D19" s="561">
        <v>90</v>
      </c>
      <c r="E19" s="561"/>
      <c r="F19" s="561"/>
      <c r="G19" s="293"/>
      <c r="H19" s="293" t="s">
        <v>275</v>
      </c>
      <c r="I19" s="581">
        <v>1157.74</v>
      </c>
      <c r="J19" s="581"/>
      <c r="K19" s="581">
        <f aca="true" t="shared" si="5" ref="K19:K44">I19*1.18</f>
        <v>1366.1332</v>
      </c>
      <c r="L19" s="584"/>
      <c r="M19" s="167"/>
    </row>
    <row r="20" spans="1:13" s="277" customFormat="1" ht="12.75" customHeight="1" thickTop="1">
      <c r="A20" s="572" t="s">
        <v>42</v>
      </c>
      <c r="B20" s="573"/>
      <c r="C20" s="573"/>
      <c r="D20" s="562" t="s">
        <v>276</v>
      </c>
      <c r="E20" s="562"/>
      <c r="F20" s="562"/>
      <c r="G20" s="294"/>
      <c r="H20" s="294" t="s">
        <v>275</v>
      </c>
      <c r="I20" s="582">
        <v>1157.74</v>
      </c>
      <c r="J20" s="582"/>
      <c r="K20" s="582">
        <f t="shared" si="5"/>
        <v>1366.1332</v>
      </c>
      <c r="L20" s="585"/>
      <c r="M20" s="167"/>
    </row>
    <row r="21" spans="1:13" s="277" customFormat="1" ht="12.75" customHeight="1" thickBot="1">
      <c r="A21" s="570"/>
      <c r="B21" s="571"/>
      <c r="C21" s="571"/>
      <c r="D21" s="563">
        <v>90</v>
      </c>
      <c r="E21" s="563"/>
      <c r="F21" s="563"/>
      <c r="G21" s="295"/>
      <c r="H21" s="293" t="s">
        <v>275</v>
      </c>
      <c r="I21" s="581">
        <v>1687.92</v>
      </c>
      <c r="J21" s="581"/>
      <c r="K21" s="581">
        <f t="shared" si="5"/>
        <v>1991.7456</v>
      </c>
      <c r="L21" s="584"/>
      <c r="M21" s="296"/>
    </row>
    <row r="22" spans="1:13" s="277" customFormat="1" ht="12.75" customHeight="1" thickTop="1">
      <c r="A22" s="572" t="s">
        <v>43</v>
      </c>
      <c r="B22" s="573"/>
      <c r="C22" s="573"/>
      <c r="D22" s="564" t="s">
        <v>276</v>
      </c>
      <c r="E22" s="564"/>
      <c r="F22" s="564"/>
      <c r="G22" s="297"/>
      <c r="H22" s="294" t="s">
        <v>275</v>
      </c>
      <c r="I22" s="582">
        <v>1130.69</v>
      </c>
      <c r="J22" s="582"/>
      <c r="K22" s="582">
        <f t="shared" si="5"/>
        <v>1334.2142</v>
      </c>
      <c r="L22" s="585"/>
      <c r="M22" s="298"/>
    </row>
    <row r="23" spans="1:13" s="277" customFormat="1" ht="12.75" customHeight="1" thickBot="1">
      <c r="A23" s="570"/>
      <c r="B23" s="571"/>
      <c r="C23" s="571"/>
      <c r="D23" s="561">
        <v>90</v>
      </c>
      <c r="E23" s="561"/>
      <c r="F23" s="561"/>
      <c r="G23" s="293"/>
      <c r="H23" s="293" t="s">
        <v>275</v>
      </c>
      <c r="I23" s="581">
        <v>2120.72</v>
      </c>
      <c r="J23" s="581"/>
      <c r="K23" s="581">
        <f t="shared" si="5"/>
        <v>2502.4495999999995</v>
      </c>
      <c r="L23" s="584"/>
      <c r="M23" s="167"/>
    </row>
    <row r="24" spans="1:13" s="277" customFormat="1" ht="12.75" customHeight="1" thickTop="1">
      <c r="A24" s="572" t="s">
        <v>44</v>
      </c>
      <c r="B24" s="573"/>
      <c r="C24" s="573"/>
      <c r="D24" s="562" t="s">
        <v>276</v>
      </c>
      <c r="E24" s="562"/>
      <c r="F24" s="562"/>
      <c r="G24" s="294"/>
      <c r="H24" s="294" t="s">
        <v>275</v>
      </c>
      <c r="I24" s="582">
        <v>1806.94</v>
      </c>
      <c r="J24" s="582"/>
      <c r="K24" s="582">
        <f t="shared" si="5"/>
        <v>2132.1892</v>
      </c>
      <c r="L24" s="585"/>
      <c r="M24" s="167"/>
    </row>
    <row r="25" spans="1:12" ht="12.75" customHeight="1" thickBot="1">
      <c r="A25" s="570"/>
      <c r="B25" s="571"/>
      <c r="C25" s="571"/>
      <c r="D25" s="559">
        <v>90</v>
      </c>
      <c r="E25" s="559"/>
      <c r="F25" s="559"/>
      <c r="G25" s="299"/>
      <c r="H25" s="293" t="s">
        <v>275</v>
      </c>
      <c r="I25" s="581">
        <v>2672.54</v>
      </c>
      <c r="J25" s="581"/>
      <c r="K25" s="581">
        <f t="shared" si="5"/>
        <v>3153.5971999999997</v>
      </c>
      <c r="L25" s="584"/>
    </row>
    <row r="26" spans="1:12" ht="12.75" customHeight="1" thickTop="1">
      <c r="A26" s="572" t="s">
        <v>45</v>
      </c>
      <c r="B26" s="573"/>
      <c r="C26" s="573"/>
      <c r="D26" s="566" t="s">
        <v>276</v>
      </c>
      <c r="E26" s="566"/>
      <c r="F26" s="566"/>
      <c r="G26" s="300"/>
      <c r="H26" s="294" t="s">
        <v>275</v>
      </c>
      <c r="I26" s="582">
        <v>1590.54</v>
      </c>
      <c r="J26" s="582"/>
      <c r="K26" s="582">
        <f t="shared" si="5"/>
        <v>1876.8372</v>
      </c>
      <c r="L26" s="585"/>
    </row>
    <row r="27" spans="1:12" ht="12.75" customHeight="1" thickBot="1">
      <c r="A27" s="570"/>
      <c r="B27" s="571"/>
      <c r="C27" s="571"/>
      <c r="D27" s="559">
        <v>90</v>
      </c>
      <c r="E27" s="559"/>
      <c r="F27" s="559"/>
      <c r="G27" s="299"/>
      <c r="H27" s="293" t="s">
        <v>275</v>
      </c>
      <c r="I27" s="581">
        <v>2997.14</v>
      </c>
      <c r="J27" s="581"/>
      <c r="K27" s="581">
        <f t="shared" si="5"/>
        <v>3536.6251999999995</v>
      </c>
      <c r="L27" s="584"/>
    </row>
    <row r="28" spans="1:12" ht="12.75" customHeight="1" thickTop="1">
      <c r="A28" s="572" t="s">
        <v>245</v>
      </c>
      <c r="B28" s="573"/>
      <c r="C28" s="573"/>
      <c r="D28" s="566" t="s">
        <v>276</v>
      </c>
      <c r="E28" s="566"/>
      <c r="F28" s="566"/>
      <c r="G28" s="300"/>
      <c r="H28" s="294" t="s">
        <v>275</v>
      </c>
      <c r="I28" s="582">
        <v>2596.8</v>
      </c>
      <c r="J28" s="582"/>
      <c r="K28" s="582">
        <f t="shared" si="5"/>
        <v>3064.224</v>
      </c>
      <c r="L28" s="585"/>
    </row>
    <row r="29" spans="1:12" ht="12.75" customHeight="1" thickBot="1">
      <c r="A29" s="570"/>
      <c r="B29" s="571"/>
      <c r="C29" s="571"/>
      <c r="D29" s="559">
        <v>90</v>
      </c>
      <c r="E29" s="559"/>
      <c r="F29" s="559"/>
      <c r="G29" s="299"/>
      <c r="H29" s="293" t="s">
        <v>275</v>
      </c>
      <c r="I29" s="581">
        <v>3776.18</v>
      </c>
      <c r="J29" s="581"/>
      <c r="K29" s="581">
        <f t="shared" si="5"/>
        <v>4455.8924</v>
      </c>
      <c r="L29" s="584"/>
    </row>
    <row r="30" spans="1:12" ht="12.75" customHeight="1" thickTop="1">
      <c r="A30" s="574" t="s">
        <v>246</v>
      </c>
      <c r="B30" s="575"/>
      <c r="C30" s="575"/>
      <c r="D30" s="566">
        <v>30</v>
      </c>
      <c r="E30" s="566"/>
      <c r="F30" s="566"/>
      <c r="G30" s="300"/>
      <c r="H30" s="294" t="s">
        <v>275</v>
      </c>
      <c r="I30" s="582">
        <v>3110.75</v>
      </c>
      <c r="J30" s="582"/>
      <c r="K30" s="582">
        <f t="shared" si="5"/>
        <v>3670.685</v>
      </c>
      <c r="L30" s="585"/>
    </row>
    <row r="31" spans="1:12" ht="12.75" customHeight="1">
      <c r="A31" s="576"/>
      <c r="B31" s="577"/>
      <c r="C31" s="577"/>
      <c r="D31" s="565">
        <v>45.6</v>
      </c>
      <c r="E31" s="565"/>
      <c r="F31" s="565"/>
      <c r="G31" s="301"/>
      <c r="H31" s="286" t="s">
        <v>275</v>
      </c>
      <c r="I31" s="580">
        <v>3505.68</v>
      </c>
      <c r="J31" s="580"/>
      <c r="K31" s="580">
        <f t="shared" si="5"/>
        <v>4136.702399999999</v>
      </c>
      <c r="L31" s="583"/>
    </row>
    <row r="32" spans="1:12" ht="12.75" customHeight="1" thickBot="1">
      <c r="A32" s="578"/>
      <c r="B32" s="579"/>
      <c r="C32" s="579"/>
      <c r="D32" s="559">
        <v>90</v>
      </c>
      <c r="E32" s="559"/>
      <c r="F32" s="559"/>
      <c r="G32" s="299"/>
      <c r="H32" s="293" t="s">
        <v>275</v>
      </c>
      <c r="I32" s="581">
        <v>4847.36</v>
      </c>
      <c r="J32" s="581"/>
      <c r="K32" s="581">
        <f t="shared" si="5"/>
        <v>5719.884799999999</v>
      </c>
      <c r="L32" s="584"/>
    </row>
    <row r="33" spans="1:12" ht="12.75" customHeight="1" thickTop="1">
      <c r="A33" s="574" t="s">
        <v>247</v>
      </c>
      <c r="B33" s="575"/>
      <c r="C33" s="575"/>
      <c r="D33" s="566">
        <v>30</v>
      </c>
      <c r="E33" s="566"/>
      <c r="F33" s="566"/>
      <c r="G33" s="300"/>
      <c r="H33" s="294" t="s">
        <v>275</v>
      </c>
      <c r="I33" s="582">
        <v>3819.46</v>
      </c>
      <c r="J33" s="582"/>
      <c r="K33" s="582">
        <f t="shared" si="5"/>
        <v>4506.9628</v>
      </c>
      <c r="L33" s="585"/>
    </row>
    <row r="34" spans="1:12" ht="12.75" customHeight="1">
      <c r="A34" s="576"/>
      <c r="B34" s="577"/>
      <c r="C34" s="577"/>
      <c r="D34" s="567">
        <v>45</v>
      </c>
      <c r="E34" s="567"/>
      <c r="F34" s="567"/>
      <c r="G34" s="301"/>
      <c r="H34" s="286" t="s">
        <v>275</v>
      </c>
      <c r="I34" s="580">
        <v>4241.44</v>
      </c>
      <c r="J34" s="580"/>
      <c r="K34" s="580">
        <f t="shared" si="5"/>
        <v>5004.899199999999</v>
      </c>
      <c r="L34" s="583"/>
    </row>
    <row r="35" spans="1:12" ht="12.75" customHeight="1">
      <c r="A35" s="576"/>
      <c r="B35" s="577"/>
      <c r="C35" s="577"/>
      <c r="D35" s="567">
        <v>60</v>
      </c>
      <c r="E35" s="567"/>
      <c r="F35" s="567"/>
      <c r="G35" s="301"/>
      <c r="H35" s="286" t="s">
        <v>275</v>
      </c>
      <c r="I35" s="580">
        <v>4371.28</v>
      </c>
      <c r="J35" s="580"/>
      <c r="K35" s="580">
        <f t="shared" si="5"/>
        <v>5158.1104</v>
      </c>
      <c r="L35" s="583"/>
    </row>
    <row r="36" spans="1:12" ht="12.75" customHeight="1" thickBot="1">
      <c r="A36" s="578"/>
      <c r="B36" s="579"/>
      <c r="C36" s="579"/>
      <c r="D36" s="559">
        <v>90</v>
      </c>
      <c r="E36" s="559"/>
      <c r="F36" s="559"/>
      <c r="G36" s="299"/>
      <c r="H36" s="293" t="s">
        <v>275</v>
      </c>
      <c r="I36" s="581">
        <v>6037.56</v>
      </c>
      <c r="J36" s="581"/>
      <c r="K36" s="581">
        <f t="shared" si="5"/>
        <v>7124.3208</v>
      </c>
      <c r="L36" s="584"/>
    </row>
    <row r="37" spans="1:12" ht="13.5" customHeight="1" thickTop="1">
      <c r="A37" s="611" t="s">
        <v>206</v>
      </c>
      <c r="B37" s="612"/>
      <c r="C37" s="612"/>
      <c r="D37" s="605"/>
      <c r="E37" s="606"/>
      <c r="F37" s="607"/>
      <c r="G37" s="302"/>
      <c r="H37" s="294" t="s">
        <v>275</v>
      </c>
      <c r="I37" s="582">
        <v>1590.54</v>
      </c>
      <c r="J37" s="582"/>
      <c r="K37" s="582">
        <f t="shared" si="5"/>
        <v>1876.8372</v>
      </c>
      <c r="L37" s="585"/>
    </row>
    <row r="38" spans="1:12" ht="13.5" customHeight="1" thickBot="1">
      <c r="A38" s="600" t="s">
        <v>248</v>
      </c>
      <c r="B38" s="601"/>
      <c r="C38" s="601"/>
      <c r="D38" s="602"/>
      <c r="E38" s="603"/>
      <c r="F38" s="604"/>
      <c r="G38" s="303"/>
      <c r="H38" s="293" t="s">
        <v>275</v>
      </c>
      <c r="I38" s="581">
        <v>2120.72</v>
      </c>
      <c r="J38" s="581"/>
      <c r="K38" s="581">
        <f t="shared" si="5"/>
        <v>2502.4495999999995</v>
      </c>
      <c r="L38" s="584"/>
    </row>
    <row r="39" spans="1:12" ht="13.5" customHeight="1" thickTop="1">
      <c r="A39" s="588" t="s">
        <v>207</v>
      </c>
      <c r="B39" s="589"/>
      <c r="C39" s="589"/>
      <c r="D39" s="594"/>
      <c r="E39" s="595"/>
      <c r="F39" s="596"/>
      <c r="G39" s="304"/>
      <c r="H39" s="305" t="s">
        <v>275</v>
      </c>
      <c r="I39" s="592">
        <v>2542.7</v>
      </c>
      <c r="J39" s="592"/>
      <c r="K39" s="592">
        <f t="shared" si="5"/>
        <v>3000.3859999999995</v>
      </c>
      <c r="L39" s="593"/>
    </row>
    <row r="40" spans="1:12" ht="13.5" customHeight="1" thickBot="1">
      <c r="A40" s="600" t="s">
        <v>208</v>
      </c>
      <c r="B40" s="601"/>
      <c r="C40" s="601"/>
      <c r="D40" s="602"/>
      <c r="E40" s="603"/>
      <c r="F40" s="604"/>
      <c r="G40" s="303"/>
      <c r="H40" s="293" t="s">
        <v>275</v>
      </c>
      <c r="I40" s="581">
        <v>3397.48</v>
      </c>
      <c r="J40" s="581"/>
      <c r="K40" s="581">
        <f t="shared" si="5"/>
        <v>4009.0263999999997</v>
      </c>
      <c r="L40" s="584"/>
    </row>
    <row r="41" spans="1:12" ht="13.5" customHeight="1" thickTop="1">
      <c r="A41" s="588" t="s">
        <v>209</v>
      </c>
      <c r="B41" s="589"/>
      <c r="C41" s="589"/>
      <c r="D41" s="594"/>
      <c r="E41" s="595"/>
      <c r="F41" s="596"/>
      <c r="G41" s="304"/>
      <c r="H41" s="305" t="s">
        <v>275</v>
      </c>
      <c r="I41" s="592">
        <v>3586.83</v>
      </c>
      <c r="J41" s="592"/>
      <c r="K41" s="592">
        <f t="shared" si="5"/>
        <v>4232.4594</v>
      </c>
      <c r="L41" s="593"/>
    </row>
    <row r="42" spans="1:12" ht="13.5" customHeight="1" thickBot="1">
      <c r="A42" s="600" t="s">
        <v>212</v>
      </c>
      <c r="B42" s="601"/>
      <c r="C42" s="601"/>
      <c r="D42" s="602"/>
      <c r="E42" s="603"/>
      <c r="F42" s="604"/>
      <c r="G42" s="303"/>
      <c r="H42" s="293" t="s">
        <v>275</v>
      </c>
      <c r="I42" s="581">
        <v>4793.26</v>
      </c>
      <c r="J42" s="581"/>
      <c r="K42" s="581">
        <f t="shared" si="5"/>
        <v>5656.0468</v>
      </c>
      <c r="L42" s="584"/>
    </row>
    <row r="43" spans="1:12" ht="13.5" customHeight="1" thickTop="1">
      <c r="A43" s="588" t="s">
        <v>211</v>
      </c>
      <c r="B43" s="589"/>
      <c r="C43" s="589"/>
      <c r="D43" s="594"/>
      <c r="E43" s="595"/>
      <c r="F43" s="596"/>
      <c r="G43" s="304"/>
      <c r="H43" s="305" t="s">
        <v>275</v>
      </c>
      <c r="I43" s="592">
        <v>5372.13</v>
      </c>
      <c r="J43" s="592"/>
      <c r="K43" s="592">
        <f t="shared" si="5"/>
        <v>6339.1134</v>
      </c>
      <c r="L43" s="593"/>
    </row>
    <row r="44" spans="1:12" ht="13.5" customHeight="1">
      <c r="A44" s="590" t="s">
        <v>210</v>
      </c>
      <c r="B44" s="591"/>
      <c r="C44" s="591"/>
      <c r="D44" s="597"/>
      <c r="E44" s="598"/>
      <c r="F44" s="599"/>
      <c r="G44" s="306"/>
      <c r="H44" s="286" t="s">
        <v>275</v>
      </c>
      <c r="I44" s="580">
        <v>6643.48</v>
      </c>
      <c r="J44" s="580"/>
      <c r="K44" s="580">
        <f t="shared" si="5"/>
        <v>7839.3063999999995</v>
      </c>
      <c r="L44" s="583"/>
    </row>
    <row r="45" spans="1:12" ht="27" customHeight="1">
      <c r="A45" s="586" t="s">
        <v>296</v>
      </c>
      <c r="B45" s="587"/>
      <c r="C45" s="587"/>
      <c r="D45" s="587"/>
      <c r="E45" s="587"/>
      <c r="F45" s="587"/>
      <c r="G45" s="587"/>
      <c r="H45" s="587"/>
      <c r="I45" s="587"/>
      <c r="J45" s="587"/>
      <c r="K45" s="587"/>
      <c r="L45" s="587"/>
    </row>
    <row r="46" spans="1:13" s="277" customFormat="1" ht="18.75" customHeight="1">
      <c r="A46" s="586"/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307"/>
    </row>
  </sheetData>
  <sheetProtection password="CB1A" sheet="1"/>
  <mergeCells count="110">
    <mergeCell ref="D37:F37"/>
    <mergeCell ref="D38:F38"/>
    <mergeCell ref="D39:F39"/>
    <mergeCell ref="A16:L16"/>
    <mergeCell ref="A37:C37"/>
    <mergeCell ref="A38:C38"/>
    <mergeCell ref="A39:C39"/>
    <mergeCell ref="K38:L38"/>
    <mergeCell ref="K39:L39"/>
    <mergeCell ref="I38:J38"/>
    <mergeCell ref="I39:J39"/>
    <mergeCell ref="D43:F43"/>
    <mergeCell ref="D44:F44"/>
    <mergeCell ref="A40:C40"/>
    <mergeCell ref="A41:C41"/>
    <mergeCell ref="A42:C42"/>
    <mergeCell ref="D40:F40"/>
    <mergeCell ref="D41:F41"/>
    <mergeCell ref="D42:F42"/>
    <mergeCell ref="K40:L40"/>
    <mergeCell ref="K41:L41"/>
    <mergeCell ref="K42:L42"/>
    <mergeCell ref="I42:J42"/>
    <mergeCell ref="I40:J40"/>
    <mergeCell ref="I41:J41"/>
    <mergeCell ref="A46:L46"/>
    <mergeCell ref="A43:C43"/>
    <mergeCell ref="A44:C44"/>
    <mergeCell ref="K44:L44"/>
    <mergeCell ref="K43:L43"/>
    <mergeCell ref="I43:J43"/>
    <mergeCell ref="I44:J44"/>
    <mergeCell ref="A45:L45"/>
    <mergeCell ref="K35:L35"/>
    <mergeCell ref="K36:L36"/>
    <mergeCell ref="I37:J37"/>
    <mergeCell ref="I34:J34"/>
    <mergeCell ref="I35:J35"/>
    <mergeCell ref="I36:J36"/>
    <mergeCell ref="K34:L34"/>
    <mergeCell ref="K37:L37"/>
    <mergeCell ref="K32:L32"/>
    <mergeCell ref="K33:L33"/>
    <mergeCell ref="I30:J30"/>
    <mergeCell ref="I31:J31"/>
    <mergeCell ref="I32:J32"/>
    <mergeCell ref="I33:J33"/>
    <mergeCell ref="K30:L30"/>
    <mergeCell ref="K31:L31"/>
    <mergeCell ref="K25:L25"/>
    <mergeCell ref="K26:L26"/>
    <mergeCell ref="I27:J27"/>
    <mergeCell ref="I28:J28"/>
    <mergeCell ref="I29:J29"/>
    <mergeCell ref="K27:L27"/>
    <mergeCell ref="K28:L28"/>
    <mergeCell ref="K29:L29"/>
    <mergeCell ref="I24:J24"/>
    <mergeCell ref="I25:J25"/>
    <mergeCell ref="I26:J26"/>
    <mergeCell ref="K18:L18"/>
    <mergeCell ref="K19:L19"/>
    <mergeCell ref="K20:L20"/>
    <mergeCell ref="K21:L21"/>
    <mergeCell ref="K22:L22"/>
    <mergeCell ref="K23:L23"/>
    <mergeCell ref="K24:L24"/>
    <mergeCell ref="I18:J18"/>
    <mergeCell ref="I19:J19"/>
    <mergeCell ref="I20:J20"/>
    <mergeCell ref="I22:J22"/>
    <mergeCell ref="I21:J21"/>
    <mergeCell ref="I23:J23"/>
    <mergeCell ref="D36:F36"/>
    <mergeCell ref="A18:C19"/>
    <mergeCell ref="A20:C21"/>
    <mergeCell ref="A22:C23"/>
    <mergeCell ref="A24:C25"/>
    <mergeCell ref="A26:C27"/>
    <mergeCell ref="A28:C29"/>
    <mergeCell ref="A30:C32"/>
    <mergeCell ref="A33:C36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A17:C17"/>
    <mergeCell ref="D17:F17"/>
    <mergeCell ref="I17:J17"/>
    <mergeCell ref="A4:L4"/>
    <mergeCell ref="B5:F5"/>
    <mergeCell ref="A5:A7"/>
    <mergeCell ref="H5:L5"/>
    <mergeCell ref="B6:F6"/>
    <mergeCell ref="H6:L6"/>
    <mergeCell ref="K17:L17"/>
  </mergeCells>
  <printOptions horizontalCentered="1"/>
  <pageMargins left="0" right="0" top="0" bottom="0" header="0.03937007874015748" footer="0.03937007874015748"/>
  <pageSetup horizontalDpi="600" verticalDpi="600" orientation="portrait" paperSize="9" scale="99" r:id="rId2"/>
  <headerFooter alignWithMargins="0">
    <oddFooter>&amp;CОАО "САНТЕХПРОМ"
Наш адрес: 107497, г.Москва, ул.Амурская, д.9/6
Телефон: +7(495)730-7080
E-mail: sale@santexprom.ru
WWW.SANTEXPROM.RU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SheetLayoutView="100" workbookViewId="0" topLeftCell="A1">
      <selection activeCell="C1" sqref="C1"/>
    </sheetView>
  </sheetViews>
  <sheetFormatPr defaultColWidth="9.140625" defaultRowHeight="12.75"/>
  <cols>
    <col min="1" max="1" width="72.00390625" style="26" customWidth="1"/>
    <col min="2" max="2" width="7.7109375" style="26" customWidth="1"/>
    <col min="3" max="3" width="16.7109375" style="26" customWidth="1"/>
    <col min="4" max="6" width="13.28125" style="26" bestFit="1" customWidth="1"/>
    <col min="7" max="7" width="9.28125" style="26" bestFit="1" customWidth="1"/>
    <col min="8" max="10" width="13.28125" style="26" bestFit="1" customWidth="1"/>
    <col min="11" max="13" width="9.28125" style="26" bestFit="1" customWidth="1"/>
    <col min="14" max="16384" width="9.140625" style="26" customWidth="1"/>
  </cols>
  <sheetData>
    <row r="1" ht="17.25" customHeight="1">
      <c r="A1" s="25"/>
    </row>
    <row r="2" ht="17.25" customHeight="1">
      <c r="A2" s="25"/>
    </row>
    <row r="3" ht="17.25" customHeight="1"/>
    <row r="4" spans="1:3" ht="17.25" customHeight="1">
      <c r="A4" s="320"/>
      <c r="B4" s="320"/>
      <c r="C4" s="27"/>
    </row>
    <row r="5" spans="1:3" ht="17.25" customHeight="1">
      <c r="A5" s="49"/>
      <c r="B5" s="49"/>
      <c r="C5" s="27"/>
    </row>
    <row r="6" spans="1:3" ht="17.25" customHeight="1">
      <c r="A6" s="28" t="s">
        <v>146</v>
      </c>
      <c r="B6" s="28" t="s">
        <v>243</v>
      </c>
      <c r="C6" s="27"/>
    </row>
    <row r="7" spans="1:3" s="32" customFormat="1" ht="17.25" customHeight="1">
      <c r="A7" s="29" t="s">
        <v>253</v>
      </c>
      <c r="B7" s="30"/>
      <c r="C7" s="31"/>
    </row>
    <row r="8" spans="1:2" s="35" customFormat="1" ht="17.25" customHeight="1">
      <c r="A8" s="33" t="s">
        <v>204</v>
      </c>
      <c r="B8" s="34" t="s">
        <v>36</v>
      </c>
    </row>
    <row r="9" spans="1:2" s="35" customFormat="1" ht="17.25" customHeight="1">
      <c r="A9" s="33" t="s">
        <v>205</v>
      </c>
      <c r="B9" s="34" t="s">
        <v>36</v>
      </c>
    </row>
    <row r="10" spans="1:2" s="35" customFormat="1" ht="17.25" customHeight="1">
      <c r="A10" s="36" t="s">
        <v>582</v>
      </c>
      <c r="B10" s="34" t="s">
        <v>385</v>
      </c>
    </row>
    <row r="11" spans="1:2" s="35" customFormat="1" ht="17.25" customHeight="1">
      <c r="A11" s="36" t="s">
        <v>583</v>
      </c>
      <c r="B11" s="34" t="s">
        <v>385</v>
      </c>
    </row>
    <row r="12" spans="1:2" s="35" customFormat="1" ht="17.25" customHeight="1">
      <c r="A12" s="36" t="s">
        <v>584</v>
      </c>
      <c r="B12" s="34" t="s">
        <v>217</v>
      </c>
    </row>
    <row r="13" spans="1:2" s="35" customFormat="1" ht="17.25" customHeight="1">
      <c r="A13" s="36" t="s">
        <v>585</v>
      </c>
      <c r="B13" s="34" t="s">
        <v>217</v>
      </c>
    </row>
    <row r="14" spans="1:2" s="35" customFormat="1" ht="17.25" customHeight="1">
      <c r="A14" s="36" t="s">
        <v>579</v>
      </c>
      <c r="B14" s="34" t="s">
        <v>272</v>
      </c>
    </row>
    <row r="15" spans="1:2" s="35" customFormat="1" ht="17.25" customHeight="1">
      <c r="A15" s="36" t="s">
        <v>580</v>
      </c>
      <c r="B15" s="34" t="s">
        <v>272</v>
      </c>
    </row>
    <row r="16" spans="1:2" s="35" customFormat="1" ht="17.25" customHeight="1">
      <c r="A16" s="36" t="s">
        <v>581</v>
      </c>
      <c r="B16" s="34" t="s">
        <v>218</v>
      </c>
    </row>
    <row r="17" spans="1:2" s="35" customFormat="1" ht="17.25" customHeight="1">
      <c r="A17" s="36" t="s">
        <v>586</v>
      </c>
      <c r="B17" s="34" t="s">
        <v>218</v>
      </c>
    </row>
    <row r="18" spans="1:2" s="35" customFormat="1" ht="17.25" customHeight="1">
      <c r="A18" s="36" t="s">
        <v>589</v>
      </c>
      <c r="B18" s="37" t="s">
        <v>273</v>
      </c>
    </row>
    <row r="19" spans="1:2" s="35" customFormat="1" ht="17.25" customHeight="1">
      <c r="A19" s="36" t="s">
        <v>587</v>
      </c>
      <c r="B19" s="37" t="s">
        <v>151</v>
      </c>
    </row>
    <row r="20" spans="1:2" s="35" customFormat="1" ht="17.25" customHeight="1">
      <c r="A20" s="36" t="s">
        <v>588</v>
      </c>
      <c r="B20" s="37" t="s">
        <v>151</v>
      </c>
    </row>
    <row r="21" spans="1:2" s="40" customFormat="1" ht="17.25" customHeight="1">
      <c r="A21" s="38" t="s">
        <v>386</v>
      </c>
      <c r="B21" s="39"/>
    </row>
    <row r="22" spans="1:2" s="40" customFormat="1" ht="17.25" customHeight="1">
      <c r="A22" s="33" t="s">
        <v>478</v>
      </c>
      <c r="B22" s="41" t="s">
        <v>595</v>
      </c>
    </row>
    <row r="23" spans="1:2" s="40" customFormat="1" ht="17.25" customHeight="1">
      <c r="A23" s="33" t="s">
        <v>504</v>
      </c>
      <c r="B23" s="41" t="s">
        <v>595</v>
      </c>
    </row>
    <row r="24" spans="1:2" s="35" customFormat="1" ht="17.25" customHeight="1">
      <c r="A24" s="33" t="s">
        <v>503</v>
      </c>
      <c r="B24" s="37" t="s">
        <v>596</v>
      </c>
    </row>
    <row r="25" spans="1:2" s="35" customFormat="1" ht="17.25" customHeight="1">
      <c r="A25" s="33" t="s">
        <v>468</v>
      </c>
      <c r="B25" s="42" t="s">
        <v>596</v>
      </c>
    </row>
    <row r="26" spans="1:2" s="35" customFormat="1" ht="17.25" customHeight="1">
      <c r="A26" s="43" t="s">
        <v>544</v>
      </c>
      <c r="B26" s="42" t="s">
        <v>597</v>
      </c>
    </row>
    <row r="27" spans="1:2" s="35" customFormat="1" ht="17.25" customHeight="1">
      <c r="A27" s="44" t="s">
        <v>479</v>
      </c>
      <c r="B27" s="42" t="s">
        <v>598</v>
      </c>
    </row>
    <row r="28" spans="1:2" s="35" customFormat="1" ht="17.25" customHeight="1">
      <c r="A28" s="33" t="s">
        <v>467</v>
      </c>
      <c r="B28" s="42" t="s">
        <v>598</v>
      </c>
    </row>
    <row r="29" spans="1:2" s="40" customFormat="1" ht="17.25" customHeight="1">
      <c r="A29" s="28" t="s">
        <v>303</v>
      </c>
      <c r="B29" s="45"/>
    </row>
    <row r="30" spans="1:2" s="35" customFormat="1" ht="17.25" customHeight="1">
      <c r="A30" s="33" t="s">
        <v>469</v>
      </c>
      <c r="B30" s="37" t="s">
        <v>600</v>
      </c>
    </row>
    <row r="31" spans="1:2" s="35" customFormat="1" ht="17.25" customHeight="1">
      <c r="A31" s="33" t="s">
        <v>470</v>
      </c>
      <c r="B31" s="37" t="s">
        <v>600</v>
      </c>
    </row>
    <row r="32" spans="1:2" s="35" customFormat="1" ht="17.25" customHeight="1">
      <c r="A32" s="33" t="s">
        <v>471</v>
      </c>
      <c r="B32" s="37" t="s">
        <v>600</v>
      </c>
    </row>
    <row r="33" spans="1:2" s="35" customFormat="1" ht="17.25" customHeight="1">
      <c r="A33" s="46" t="s">
        <v>472</v>
      </c>
      <c r="B33" s="37" t="s">
        <v>599</v>
      </c>
    </row>
    <row r="34" spans="1:2" s="35" customFormat="1" ht="17.25" customHeight="1">
      <c r="A34" s="33" t="s">
        <v>473</v>
      </c>
      <c r="B34" s="37" t="s">
        <v>599</v>
      </c>
    </row>
    <row r="35" spans="1:2" s="35" customFormat="1" ht="17.25" customHeight="1">
      <c r="A35" s="33" t="s">
        <v>474</v>
      </c>
      <c r="B35" s="37" t="s">
        <v>601</v>
      </c>
    </row>
    <row r="36" spans="1:2" s="35" customFormat="1" ht="17.25" customHeight="1">
      <c r="A36" s="33" t="s">
        <v>259</v>
      </c>
      <c r="B36" s="37" t="s">
        <v>601</v>
      </c>
    </row>
    <row r="37" spans="1:2" s="35" customFormat="1" ht="17.25" customHeight="1">
      <c r="A37" s="33" t="s">
        <v>235</v>
      </c>
      <c r="B37" s="37" t="s">
        <v>601</v>
      </c>
    </row>
    <row r="38" spans="1:2" s="35" customFormat="1" ht="17.25" customHeight="1">
      <c r="A38" s="33" t="s">
        <v>475</v>
      </c>
      <c r="B38" s="37" t="s">
        <v>602</v>
      </c>
    </row>
    <row r="39" spans="1:2" s="35" customFormat="1" ht="17.25" customHeight="1">
      <c r="A39" s="33" t="s">
        <v>476</v>
      </c>
      <c r="B39" s="37" t="s">
        <v>603</v>
      </c>
    </row>
    <row r="40" spans="1:2" ht="17.25" customHeight="1">
      <c r="A40" s="47" t="s">
        <v>387</v>
      </c>
      <c r="B40" s="48">
        <v>20</v>
      </c>
    </row>
  </sheetData>
  <sheetProtection password="CB1A" sheet="1"/>
  <mergeCells count="1">
    <mergeCell ref="A4:B4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J25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 customHeight="1"/>
  <cols>
    <col min="1" max="1" width="5.57421875" style="1" customWidth="1"/>
    <col min="2" max="4" width="9.140625" style="1" customWidth="1"/>
    <col min="5" max="5" width="9.28125" style="1" customWidth="1"/>
    <col min="6" max="10" width="10.7109375" style="1" customWidth="1"/>
    <col min="11" max="16384" width="9.140625" style="1" customWidth="1"/>
  </cols>
  <sheetData>
    <row r="5" spans="1:10" ht="15" customHeight="1">
      <c r="A5" s="613" t="s">
        <v>623</v>
      </c>
      <c r="B5" s="614"/>
      <c r="C5" s="614"/>
      <c r="D5" s="614"/>
      <c r="E5" s="614"/>
      <c r="F5" s="614"/>
      <c r="G5" s="614"/>
      <c r="H5" s="614"/>
      <c r="I5" s="614"/>
      <c r="J5" s="614"/>
    </row>
    <row r="6" spans="1:10" ht="15" customHeight="1">
      <c r="A6" s="615" t="s">
        <v>242</v>
      </c>
      <c r="B6" s="330" t="s">
        <v>34</v>
      </c>
      <c r="C6" s="330"/>
      <c r="D6" s="330"/>
      <c r="E6" s="330"/>
      <c r="F6" s="633" t="s">
        <v>424</v>
      </c>
      <c r="G6" s="390" t="s">
        <v>396</v>
      </c>
      <c r="H6" s="330"/>
      <c r="I6" s="330"/>
      <c r="J6" s="391"/>
    </row>
    <row r="7" spans="1:10" ht="15" customHeight="1">
      <c r="A7" s="615"/>
      <c r="B7" s="330"/>
      <c r="C7" s="330"/>
      <c r="D7" s="330"/>
      <c r="E7" s="330"/>
      <c r="F7" s="626"/>
      <c r="G7" s="615" t="s">
        <v>67</v>
      </c>
      <c r="H7" s="627"/>
      <c r="I7" s="627" t="s">
        <v>68</v>
      </c>
      <c r="J7" s="436"/>
    </row>
    <row r="8" spans="1:10" ht="15" customHeight="1">
      <c r="A8" s="109">
        <v>1</v>
      </c>
      <c r="B8" s="617" t="s">
        <v>391</v>
      </c>
      <c r="C8" s="617"/>
      <c r="D8" s="617"/>
      <c r="E8" s="617"/>
      <c r="F8" s="308" t="s">
        <v>275</v>
      </c>
      <c r="G8" s="630">
        <v>60</v>
      </c>
      <c r="H8" s="618"/>
      <c r="I8" s="618">
        <f>G8*1.18</f>
        <v>70.8</v>
      </c>
      <c r="J8" s="619"/>
    </row>
    <row r="9" spans="1:10" ht="46.5" customHeight="1">
      <c r="A9" s="109">
        <v>2</v>
      </c>
      <c r="B9" s="617" t="s">
        <v>425</v>
      </c>
      <c r="C9" s="617"/>
      <c r="D9" s="617"/>
      <c r="E9" s="617"/>
      <c r="F9" s="308" t="s">
        <v>275</v>
      </c>
      <c r="G9" s="628">
        <f>I9/1.18</f>
        <v>847.4576271186442</v>
      </c>
      <c r="H9" s="629"/>
      <c r="I9" s="631">
        <v>1000</v>
      </c>
      <c r="J9" s="632"/>
    </row>
    <row r="10" spans="1:10" ht="15" customHeight="1">
      <c r="A10" s="309"/>
      <c r="B10" s="296"/>
      <c r="C10" s="296"/>
      <c r="D10" s="296"/>
      <c r="E10" s="296"/>
      <c r="F10" s="310"/>
      <c r="G10" s="311"/>
      <c r="H10" s="311"/>
      <c r="I10" s="311"/>
      <c r="J10" s="311"/>
    </row>
    <row r="11" spans="2:10" ht="15" customHeight="1">
      <c r="B11" s="350"/>
      <c r="C11" s="350"/>
      <c r="D11" s="350"/>
      <c r="E11" s="350"/>
      <c r="G11" s="350"/>
      <c r="H11" s="350"/>
      <c r="I11" s="350"/>
      <c r="J11" s="350"/>
    </row>
    <row r="12" spans="1:10" ht="15" customHeight="1">
      <c r="A12" s="613" t="s">
        <v>387</v>
      </c>
      <c r="B12" s="614"/>
      <c r="C12" s="614"/>
      <c r="D12" s="614"/>
      <c r="E12" s="614"/>
      <c r="F12" s="614"/>
      <c r="G12" s="614"/>
      <c r="H12" s="614"/>
      <c r="I12" s="614"/>
      <c r="J12" s="614"/>
    </row>
    <row r="13" spans="1:10" ht="15" customHeight="1">
      <c r="A13" s="615" t="s">
        <v>242</v>
      </c>
      <c r="B13" s="620" t="s">
        <v>505</v>
      </c>
      <c r="C13" s="621"/>
      <c r="D13" s="621"/>
      <c r="E13" s="622"/>
      <c r="F13" s="419" t="s">
        <v>388</v>
      </c>
      <c r="G13" s="390" t="s">
        <v>485</v>
      </c>
      <c r="H13" s="330"/>
      <c r="I13" s="330"/>
      <c r="J13" s="391"/>
    </row>
    <row r="14" spans="1:10" ht="15" customHeight="1">
      <c r="A14" s="615"/>
      <c r="B14" s="623"/>
      <c r="C14" s="624"/>
      <c r="D14" s="624"/>
      <c r="E14" s="625"/>
      <c r="F14" s="626"/>
      <c r="G14" s="615" t="s">
        <v>67</v>
      </c>
      <c r="H14" s="627"/>
      <c r="I14" s="627" t="s">
        <v>68</v>
      </c>
      <c r="J14" s="436"/>
    </row>
    <row r="15" spans="1:10" ht="15" customHeight="1">
      <c r="A15" s="75">
        <v>1</v>
      </c>
      <c r="B15" s="617" t="s">
        <v>390</v>
      </c>
      <c r="C15" s="617"/>
      <c r="D15" s="617"/>
      <c r="E15" s="617"/>
      <c r="F15" s="118" t="s">
        <v>389</v>
      </c>
      <c r="G15" s="616">
        <f>4800*1.05</f>
        <v>5040</v>
      </c>
      <c r="H15" s="456"/>
      <c r="I15" s="456">
        <f>G15*1.18</f>
        <v>5947.2</v>
      </c>
      <c r="J15" s="457"/>
    </row>
    <row r="16" spans="1:10" ht="15" customHeight="1">
      <c r="A16" s="75">
        <v>2</v>
      </c>
      <c r="B16" s="617" t="s">
        <v>482</v>
      </c>
      <c r="C16" s="617"/>
      <c r="D16" s="617"/>
      <c r="E16" s="617"/>
      <c r="F16" s="118" t="s">
        <v>389</v>
      </c>
      <c r="G16" s="616">
        <f>5600*1.05</f>
        <v>5880</v>
      </c>
      <c r="H16" s="456"/>
      <c r="I16" s="456">
        <f>G16*1.18</f>
        <v>6938.4</v>
      </c>
      <c r="J16" s="457"/>
    </row>
    <row r="17" spans="1:10" ht="15" customHeight="1">
      <c r="A17" s="75">
        <v>3</v>
      </c>
      <c r="B17" s="617" t="s">
        <v>483</v>
      </c>
      <c r="C17" s="617"/>
      <c r="D17" s="617"/>
      <c r="E17" s="617"/>
      <c r="F17" s="118" t="s">
        <v>389</v>
      </c>
      <c r="G17" s="616">
        <f>7000*1.05</f>
        <v>7350</v>
      </c>
      <c r="H17" s="456"/>
      <c r="I17" s="456">
        <f>G17*1.18</f>
        <v>8673</v>
      </c>
      <c r="J17" s="457"/>
    </row>
    <row r="18" spans="1:10" ht="48.75" customHeight="1">
      <c r="A18" s="75">
        <v>4</v>
      </c>
      <c r="B18" s="617" t="s">
        <v>484</v>
      </c>
      <c r="C18" s="617"/>
      <c r="D18" s="617"/>
      <c r="E18" s="617"/>
      <c r="F18" s="118" t="s">
        <v>389</v>
      </c>
      <c r="G18" s="616">
        <f>3400*1.05</f>
        <v>3570</v>
      </c>
      <c r="H18" s="456"/>
      <c r="I18" s="456">
        <f>G18*1.18</f>
        <v>4212.599999999999</v>
      </c>
      <c r="J18" s="457"/>
    </row>
    <row r="19" spans="1:10" ht="15" customHeight="1">
      <c r="A19" s="165"/>
      <c r="B19" s="296"/>
      <c r="C19" s="296"/>
      <c r="D19" s="296"/>
      <c r="E19" s="296"/>
      <c r="F19" s="309"/>
      <c r="G19" s="167"/>
      <c r="H19" s="167"/>
      <c r="I19" s="312"/>
      <c r="J19" s="312"/>
    </row>
    <row r="20" spans="2:10" ht="15" customHeight="1">
      <c r="B20" s="350"/>
      <c r="C20" s="350"/>
      <c r="D20" s="350"/>
      <c r="E20" s="350"/>
      <c r="G20" s="350"/>
      <c r="H20" s="350"/>
      <c r="I20" s="350"/>
      <c r="J20" s="350"/>
    </row>
    <row r="25" ht="15" customHeight="1">
      <c r="H25" s="313"/>
    </row>
  </sheetData>
  <sheetProtection password="CB1A" sheet="1"/>
  <mergeCells count="38">
    <mergeCell ref="I20:J20"/>
    <mergeCell ref="G18:H18"/>
    <mergeCell ref="I7:J7"/>
    <mergeCell ref="A6:A7"/>
    <mergeCell ref="B6:E7"/>
    <mergeCell ref="F6:F7"/>
    <mergeCell ref="G6:J6"/>
    <mergeCell ref="B11:E11"/>
    <mergeCell ref="G11:H11"/>
    <mergeCell ref="I15:J15"/>
    <mergeCell ref="G7:H7"/>
    <mergeCell ref="G9:H9"/>
    <mergeCell ref="B8:E8"/>
    <mergeCell ref="B9:E9"/>
    <mergeCell ref="G8:H8"/>
    <mergeCell ref="G13:J13"/>
    <mergeCell ref="I11:J11"/>
    <mergeCell ref="I9:J9"/>
    <mergeCell ref="A12:J12"/>
    <mergeCell ref="I18:J18"/>
    <mergeCell ref="B13:E14"/>
    <mergeCell ref="F13:F14"/>
    <mergeCell ref="G16:H16"/>
    <mergeCell ref="I16:J16"/>
    <mergeCell ref="I14:J14"/>
    <mergeCell ref="I17:J17"/>
    <mergeCell ref="G14:H14"/>
    <mergeCell ref="G15:H15"/>
    <mergeCell ref="A5:J5"/>
    <mergeCell ref="A13:A14"/>
    <mergeCell ref="G20:H20"/>
    <mergeCell ref="G17:H17"/>
    <mergeCell ref="B20:E20"/>
    <mergeCell ref="B15:E15"/>
    <mergeCell ref="B16:E16"/>
    <mergeCell ref="B17:E17"/>
    <mergeCell ref="B18:E18"/>
    <mergeCell ref="I8:J8"/>
  </mergeCells>
  <printOptions horizontalCentered="1"/>
  <pageMargins left="0.3937007874015748" right="0" top="0" bottom="0.1968503937007874" header="0.5118110236220472" footer="0.11811023622047245"/>
  <pageSetup horizontalDpi="600" verticalDpi="600" orientation="portrait" paperSize="9" r:id="rId2"/>
  <headerFooter alignWithMargins="0">
    <oddFooter>&amp;CОАО "САНТЕХПРОМ"
Наш адрес: 107497, г.Москва, ул.Амурская, д.9/6
Телефон: +7(495)730-7080
E-mail: sale@santexprom.ru
WWW.SANTEXPROM.RU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0" workbookViewId="0" topLeftCell="A1">
      <selection activeCell="H13" sqref="H13"/>
    </sheetView>
  </sheetViews>
  <sheetFormatPr defaultColWidth="9.140625" defaultRowHeight="15" customHeight="1"/>
  <cols>
    <col min="1" max="1" width="20.8515625" style="1" customWidth="1"/>
    <col min="2" max="2" width="6.140625" style="1" customWidth="1"/>
    <col min="3" max="3" width="5.7109375" style="1" customWidth="1"/>
    <col min="4" max="4" width="8.57421875" style="1" customWidth="1"/>
    <col min="5" max="5" width="10.140625" style="1" customWidth="1"/>
    <col min="6" max="6" width="11.7109375" style="1" customWidth="1"/>
    <col min="7" max="9" width="10.7109375" style="1" customWidth="1"/>
    <col min="10" max="16" width="0" style="1" hidden="1" customWidth="1"/>
    <col min="17" max="16384" width="9.140625" style="1" customWidth="1"/>
  </cols>
  <sheetData>
    <row r="1" spans="1:9" ht="1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15" customHeight="1">
      <c r="A4" s="51"/>
      <c r="B4" s="52"/>
      <c r="C4" s="50"/>
      <c r="D4" s="50"/>
      <c r="E4" s="50"/>
      <c r="F4" s="50"/>
      <c r="G4" s="321"/>
      <c r="H4" s="322"/>
      <c r="I4" s="322"/>
    </row>
    <row r="5" spans="1:9" ht="18.75" customHeight="1">
      <c r="A5" s="325" t="s">
        <v>304</v>
      </c>
      <c r="B5" s="325"/>
      <c r="C5" s="325"/>
      <c r="D5" s="325"/>
      <c r="E5" s="325"/>
      <c r="F5" s="325"/>
      <c r="G5" s="325"/>
      <c r="H5" s="325"/>
      <c r="I5" s="325"/>
    </row>
    <row r="6" spans="1:13" s="53" customFormat="1" ht="15" customHeight="1">
      <c r="A6" s="332" t="s">
        <v>525</v>
      </c>
      <c r="B6" s="333"/>
      <c r="C6" s="330" t="s">
        <v>141</v>
      </c>
      <c r="D6" s="331" t="s">
        <v>142</v>
      </c>
      <c r="E6" s="340" t="s">
        <v>143</v>
      </c>
      <c r="F6" s="323" t="s">
        <v>70</v>
      </c>
      <c r="G6" s="324"/>
      <c r="H6" s="323" t="s">
        <v>71</v>
      </c>
      <c r="I6" s="324"/>
      <c r="J6" s="323" t="s">
        <v>70</v>
      </c>
      <c r="K6" s="324"/>
      <c r="L6" s="323" t="s">
        <v>71</v>
      </c>
      <c r="M6" s="324"/>
    </row>
    <row r="7" spans="1:13" s="53" customFormat="1" ht="15" customHeight="1">
      <c r="A7" s="334"/>
      <c r="B7" s="335"/>
      <c r="C7" s="330"/>
      <c r="D7" s="338"/>
      <c r="E7" s="341"/>
      <c r="F7" s="54" t="s">
        <v>524</v>
      </c>
      <c r="G7" s="55" t="s">
        <v>524</v>
      </c>
      <c r="H7" s="54" t="s">
        <v>524</v>
      </c>
      <c r="I7" s="55" t="s">
        <v>524</v>
      </c>
      <c r="J7" s="56" t="s">
        <v>420</v>
      </c>
      <c r="K7" s="57" t="s">
        <v>421</v>
      </c>
      <c r="L7" s="56" t="s">
        <v>420</v>
      </c>
      <c r="M7" s="57" t="s">
        <v>421</v>
      </c>
    </row>
    <row r="8" spans="1:13" s="53" customFormat="1" ht="15" customHeight="1">
      <c r="A8" s="334"/>
      <c r="B8" s="335"/>
      <c r="C8" s="331"/>
      <c r="D8" s="339"/>
      <c r="E8" s="342"/>
      <c r="F8" s="58" t="s">
        <v>67</v>
      </c>
      <c r="G8" s="59" t="s">
        <v>68</v>
      </c>
      <c r="H8" s="58" t="s">
        <v>67</v>
      </c>
      <c r="I8" s="59" t="s">
        <v>68</v>
      </c>
      <c r="J8" s="54"/>
      <c r="K8" s="55"/>
      <c r="L8" s="54"/>
      <c r="M8" s="55"/>
    </row>
    <row r="9" spans="1:13" s="53" customFormat="1" ht="15" customHeight="1">
      <c r="A9" s="334"/>
      <c r="B9" s="335"/>
      <c r="C9" s="331"/>
      <c r="D9" s="60" t="s">
        <v>149</v>
      </c>
      <c r="E9" s="61" t="s">
        <v>150</v>
      </c>
      <c r="F9" s="62" t="s">
        <v>147</v>
      </c>
      <c r="G9" s="63" t="s">
        <v>147</v>
      </c>
      <c r="H9" s="62" t="s">
        <v>147</v>
      </c>
      <c r="I9" s="63" t="s">
        <v>147</v>
      </c>
      <c r="J9" s="62" t="s">
        <v>147</v>
      </c>
      <c r="K9" s="63" t="s">
        <v>147</v>
      </c>
      <c r="L9" s="62" t="s">
        <v>147</v>
      </c>
      <c r="M9" s="63" t="s">
        <v>147</v>
      </c>
    </row>
    <row r="10" spans="1:10" s="65" customFormat="1" ht="15" customHeight="1">
      <c r="A10" s="327" t="s">
        <v>305</v>
      </c>
      <c r="B10" s="328"/>
      <c r="C10" s="328"/>
      <c r="D10" s="328"/>
      <c r="E10" s="328"/>
      <c r="F10" s="328"/>
      <c r="G10" s="328"/>
      <c r="H10" s="328"/>
      <c r="I10" s="329"/>
      <c r="J10" s="64"/>
    </row>
    <row r="11" spans="1:16" s="74" customFormat="1" ht="15" customHeight="1">
      <c r="A11" s="66" t="s">
        <v>85</v>
      </c>
      <c r="B11" s="67" t="s">
        <v>292</v>
      </c>
      <c r="C11" s="67" t="s">
        <v>148</v>
      </c>
      <c r="D11" s="67">
        <v>646</v>
      </c>
      <c r="E11" s="68">
        <v>0.4</v>
      </c>
      <c r="F11" s="69">
        <v>728</v>
      </c>
      <c r="G11" s="70">
        <f>F11*1.18</f>
        <v>859.04</v>
      </c>
      <c r="H11" s="69">
        <v>728</v>
      </c>
      <c r="I11" s="71">
        <f aca="true" t="shared" si="0" ref="I11:I23">H11*1.18</f>
        <v>859.04</v>
      </c>
      <c r="J11" s="72">
        <v>780.505</v>
      </c>
      <c r="K11" s="73">
        <f aca="true" t="shared" si="1" ref="K11:K23">J11*1.18</f>
        <v>920.9958999999999</v>
      </c>
      <c r="L11" s="72">
        <v>780.505</v>
      </c>
      <c r="M11" s="71">
        <f aca="true" t="shared" si="2" ref="M11:M23">L11*1.18</f>
        <v>920.9958999999999</v>
      </c>
      <c r="N11" s="74">
        <f>K11*0.9-G11</f>
        <v>-30.143689999999992</v>
      </c>
      <c r="P11" s="74">
        <f aca="true" t="shared" si="3" ref="P11:P23">M11*0.9-I11</f>
        <v>-30.143689999999992</v>
      </c>
    </row>
    <row r="12" spans="1:16" s="74" customFormat="1" ht="15" customHeight="1">
      <c r="A12" s="75" t="s">
        <v>86</v>
      </c>
      <c r="B12" s="76" t="s">
        <v>293</v>
      </c>
      <c r="C12" s="76" t="s">
        <v>148</v>
      </c>
      <c r="D12" s="76">
        <v>742</v>
      </c>
      <c r="E12" s="77">
        <v>0.479</v>
      </c>
      <c r="F12" s="69">
        <v>800</v>
      </c>
      <c r="G12" s="71">
        <f aca="true" t="shared" si="4" ref="G12:G23">F12*1.18</f>
        <v>944</v>
      </c>
      <c r="H12" s="69">
        <v>800</v>
      </c>
      <c r="I12" s="71">
        <f t="shared" si="0"/>
        <v>944</v>
      </c>
      <c r="J12" s="72">
        <v>857.4744999999999</v>
      </c>
      <c r="K12" s="73">
        <f t="shared" si="1"/>
        <v>1011.8199099999998</v>
      </c>
      <c r="L12" s="72">
        <v>857.4744999999999</v>
      </c>
      <c r="M12" s="71">
        <f t="shared" si="2"/>
        <v>1011.8199099999998</v>
      </c>
      <c r="N12" s="74">
        <f aca="true" t="shared" si="5" ref="N12:N23">K12*0.9-G12</f>
        <v>-33.3620810000001</v>
      </c>
      <c r="P12" s="74">
        <f t="shared" si="3"/>
        <v>-33.3620810000001</v>
      </c>
    </row>
    <row r="13" spans="1:16" s="74" customFormat="1" ht="15" customHeight="1">
      <c r="A13" s="75" t="s">
        <v>94</v>
      </c>
      <c r="B13" s="76" t="s">
        <v>294</v>
      </c>
      <c r="C13" s="76" t="s">
        <v>148</v>
      </c>
      <c r="D13" s="76">
        <v>646</v>
      </c>
      <c r="E13" s="77">
        <v>0.655</v>
      </c>
      <c r="F13" s="69">
        <v>828</v>
      </c>
      <c r="G13" s="71">
        <f t="shared" si="4"/>
        <v>977.04</v>
      </c>
      <c r="H13" s="69">
        <v>828</v>
      </c>
      <c r="I13" s="71">
        <f t="shared" si="0"/>
        <v>977.04</v>
      </c>
      <c r="J13" s="72">
        <v>888.2715</v>
      </c>
      <c r="K13" s="73">
        <f t="shared" si="1"/>
        <v>1048.1603699999998</v>
      </c>
      <c r="L13" s="72">
        <v>888.2715</v>
      </c>
      <c r="M13" s="71">
        <f t="shared" si="2"/>
        <v>1048.1603699999998</v>
      </c>
      <c r="N13" s="74">
        <f t="shared" si="5"/>
        <v>-33.69566700000007</v>
      </c>
      <c r="P13" s="74">
        <f t="shared" si="3"/>
        <v>-33.69566700000007</v>
      </c>
    </row>
    <row r="14" spans="1:16" s="74" customFormat="1" ht="15" customHeight="1">
      <c r="A14" s="75" t="s">
        <v>95</v>
      </c>
      <c r="B14" s="76" t="s">
        <v>295</v>
      </c>
      <c r="C14" s="76" t="s">
        <v>148</v>
      </c>
      <c r="D14" s="76">
        <v>742</v>
      </c>
      <c r="E14" s="77">
        <v>0.787</v>
      </c>
      <c r="F14" s="69">
        <v>911</v>
      </c>
      <c r="G14" s="71">
        <f t="shared" si="4"/>
        <v>1074.98</v>
      </c>
      <c r="H14" s="69">
        <v>911</v>
      </c>
      <c r="I14" s="71">
        <f t="shared" si="0"/>
        <v>1074.98</v>
      </c>
      <c r="J14" s="72">
        <v>976.0165</v>
      </c>
      <c r="K14" s="73">
        <f t="shared" si="1"/>
        <v>1151.6994699999998</v>
      </c>
      <c r="L14" s="72">
        <v>976.0165</v>
      </c>
      <c r="M14" s="71">
        <f t="shared" si="2"/>
        <v>1151.6994699999998</v>
      </c>
      <c r="N14" s="74">
        <f t="shared" si="5"/>
        <v>-38.45047700000009</v>
      </c>
      <c r="P14" s="74">
        <f t="shared" si="3"/>
        <v>-38.45047700000009</v>
      </c>
    </row>
    <row r="15" spans="1:16" s="74" customFormat="1" ht="15" customHeight="1">
      <c r="A15" s="75" t="s">
        <v>96</v>
      </c>
      <c r="B15" s="76" t="s">
        <v>176</v>
      </c>
      <c r="C15" s="76" t="s">
        <v>148</v>
      </c>
      <c r="D15" s="76">
        <v>838</v>
      </c>
      <c r="E15" s="77">
        <v>0.918</v>
      </c>
      <c r="F15" s="69">
        <v>1010</v>
      </c>
      <c r="G15" s="71">
        <f t="shared" si="4"/>
        <v>1191.8</v>
      </c>
      <c r="H15" s="69">
        <v>1010</v>
      </c>
      <c r="I15" s="71">
        <f t="shared" si="0"/>
        <v>1191.8</v>
      </c>
      <c r="J15" s="72">
        <v>1082.242</v>
      </c>
      <c r="K15" s="73">
        <f t="shared" si="1"/>
        <v>1277.0455599999998</v>
      </c>
      <c r="L15" s="72">
        <v>1082.242</v>
      </c>
      <c r="M15" s="71">
        <f t="shared" si="2"/>
        <v>1277.0455599999998</v>
      </c>
      <c r="N15" s="74">
        <f t="shared" si="5"/>
        <v>-42.45899600000007</v>
      </c>
      <c r="P15" s="74">
        <f t="shared" si="3"/>
        <v>-42.45899600000007</v>
      </c>
    </row>
    <row r="16" spans="1:16" s="74" customFormat="1" ht="15" customHeight="1">
      <c r="A16" s="75" t="s">
        <v>260</v>
      </c>
      <c r="B16" s="76" t="s">
        <v>177</v>
      </c>
      <c r="C16" s="76" t="s">
        <v>148</v>
      </c>
      <c r="D16" s="76">
        <v>934</v>
      </c>
      <c r="E16" s="77">
        <v>1.049</v>
      </c>
      <c r="F16" s="69">
        <v>1124</v>
      </c>
      <c r="G16" s="71">
        <f t="shared" si="4"/>
        <v>1326.32</v>
      </c>
      <c r="H16" s="69">
        <v>1124</v>
      </c>
      <c r="I16" s="71">
        <f t="shared" si="0"/>
        <v>1326.32</v>
      </c>
      <c r="J16" s="72">
        <v>1205.407</v>
      </c>
      <c r="K16" s="73">
        <f t="shared" si="1"/>
        <v>1422.38026</v>
      </c>
      <c r="L16" s="72">
        <v>1205.407</v>
      </c>
      <c r="M16" s="71">
        <f t="shared" si="2"/>
        <v>1422.38026</v>
      </c>
      <c r="N16" s="74">
        <f t="shared" si="5"/>
        <v>-46.17776600000002</v>
      </c>
      <c r="P16" s="74">
        <f t="shared" si="3"/>
        <v>-46.17776600000002</v>
      </c>
    </row>
    <row r="17" spans="1:16" s="74" customFormat="1" ht="15" customHeight="1">
      <c r="A17" s="75" t="s">
        <v>261</v>
      </c>
      <c r="B17" s="76" t="s">
        <v>178</v>
      </c>
      <c r="C17" s="76" t="s">
        <v>148</v>
      </c>
      <c r="D17" s="76">
        <v>1030</v>
      </c>
      <c r="E17" s="78">
        <v>1.18</v>
      </c>
      <c r="F17" s="69">
        <v>1186</v>
      </c>
      <c r="G17" s="71">
        <f t="shared" si="4"/>
        <v>1399.48</v>
      </c>
      <c r="H17" s="69">
        <v>1186</v>
      </c>
      <c r="I17" s="71">
        <f t="shared" si="0"/>
        <v>1399.48</v>
      </c>
      <c r="J17" s="72">
        <v>1271.5894999999998</v>
      </c>
      <c r="K17" s="73">
        <f t="shared" si="1"/>
        <v>1500.4756099999997</v>
      </c>
      <c r="L17" s="72">
        <v>1271.5894999999998</v>
      </c>
      <c r="M17" s="71">
        <f t="shared" si="2"/>
        <v>1500.4756099999997</v>
      </c>
      <c r="N17" s="74">
        <f t="shared" si="5"/>
        <v>-49.051951000000145</v>
      </c>
      <c r="P17" s="74">
        <f t="shared" si="3"/>
        <v>-49.051951000000145</v>
      </c>
    </row>
    <row r="18" spans="1:16" s="74" customFormat="1" ht="15" customHeight="1">
      <c r="A18" s="75" t="s">
        <v>262</v>
      </c>
      <c r="B18" s="76" t="s">
        <v>179</v>
      </c>
      <c r="C18" s="76" t="s">
        <v>148</v>
      </c>
      <c r="D18" s="76">
        <v>1126</v>
      </c>
      <c r="E18" s="77">
        <v>1.311</v>
      </c>
      <c r="F18" s="69">
        <v>1246</v>
      </c>
      <c r="G18" s="71">
        <f t="shared" si="4"/>
        <v>1470.28</v>
      </c>
      <c r="H18" s="69">
        <v>1246</v>
      </c>
      <c r="I18" s="71">
        <f t="shared" si="0"/>
        <v>1470.28</v>
      </c>
      <c r="J18" s="72">
        <v>1336.2655</v>
      </c>
      <c r="K18" s="73">
        <f t="shared" si="1"/>
        <v>1576.7932899999998</v>
      </c>
      <c r="L18" s="72">
        <v>1336.2655</v>
      </c>
      <c r="M18" s="71">
        <f t="shared" si="2"/>
        <v>1576.7932899999998</v>
      </c>
      <c r="N18" s="74">
        <f t="shared" si="5"/>
        <v>-51.16603900000018</v>
      </c>
      <c r="P18" s="74">
        <f t="shared" si="3"/>
        <v>-51.16603900000018</v>
      </c>
    </row>
    <row r="19" spans="1:16" s="74" customFormat="1" ht="15" customHeight="1">
      <c r="A19" s="75" t="s">
        <v>263</v>
      </c>
      <c r="B19" s="76" t="s">
        <v>180</v>
      </c>
      <c r="C19" s="76" t="s">
        <v>148</v>
      </c>
      <c r="D19" s="76">
        <v>1222</v>
      </c>
      <c r="E19" s="77">
        <v>1.442</v>
      </c>
      <c r="F19" s="69">
        <v>1315</v>
      </c>
      <c r="G19" s="71">
        <f t="shared" si="4"/>
        <v>1551.6999999999998</v>
      </c>
      <c r="H19" s="69">
        <v>1315</v>
      </c>
      <c r="I19" s="71">
        <f t="shared" si="0"/>
        <v>1551.6999999999998</v>
      </c>
      <c r="J19" s="72">
        <v>1410.153</v>
      </c>
      <c r="K19" s="73">
        <f t="shared" si="1"/>
        <v>1663.98054</v>
      </c>
      <c r="L19" s="72">
        <v>1410.153</v>
      </c>
      <c r="M19" s="71">
        <f t="shared" si="2"/>
        <v>1663.98054</v>
      </c>
      <c r="N19" s="74">
        <f t="shared" si="5"/>
        <v>-54.1175139999998</v>
      </c>
      <c r="P19" s="74">
        <f t="shared" si="3"/>
        <v>-54.1175139999998</v>
      </c>
    </row>
    <row r="20" spans="1:16" s="74" customFormat="1" ht="15" customHeight="1">
      <c r="A20" s="75" t="s">
        <v>264</v>
      </c>
      <c r="B20" s="76" t="s">
        <v>181</v>
      </c>
      <c r="C20" s="76" t="s">
        <v>148</v>
      </c>
      <c r="D20" s="76">
        <v>1318</v>
      </c>
      <c r="E20" s="77">
        <v>1.573</v>
      </c>
      <c r="F20" s="69">
        <v>1431</v>
      </c>
      <c r="G20" s="71">
        <f t="shared" si="4"/>
        <v>1688.58</v>
      </c>
      <c r="H20" s="69">
        <v>1431</v>
      </c>
      <c r="I20" s="71">
        <f t="shared" si="0"/>
        <v>1688.58</v>
      </c>
      <c r="J20" s="72">
        <v>1534.8475</v>
      </c>
      <c r="K20" s="73">
        <f t="shared" si="1"/>
        <v>1811.12005</v>
      </c>
      <c r="L20" s="72">
        <v>1534.8475</v>
      </c>
      <c r="M20" s="71">
        <f t="shared" si="2"/>
        <v>1811.12005</v>
      </c>
      <c r="N20" s="74">
        <f t="shared" si="5"/>
        <v>-58.57195499999989</v>
      </c>
      <c r="P20" s="74">
        <f t="shared" si="3"/>
        <v>-58.57195499999989</v>
      </c>
    </row>
    <row r="21" spans="1:16" s="74" customFormat="1" ht="15" customHeight="1">
      <c r="A21" s="75" t="s">
        <v>265</v>
      </c>
      <c r="B21" s="76" t="s">
        <v>182</v>
      </c>
      <c r="C21" s="76" t="s">
        <v>148</v>
      </c>
      <c r="D21" s="76">
        <v>1414</v>
      </c>
      <c r="E21" s="77">
        <v>1.704</v>
      </c>
      <c r="F21" s="69">
        <v>1497</v>
      </c>
      <c r="G21" s="71">
        <f t="shared" si="4"/>
        <v>1766.4599999999998</v>
      </c>
      <c r="H21" s="69">
        <v>1497</v>
      </c>
      <c r="I21" s="71">
        <f t="shared" si="0"/>
        <v>1766.4599999999998</v>
      </c>
      <c r="J21" s="72">
        <v>1604.135</v>
      </c>
      <c r="K21" s="73">
        <f t="shared" si="1"/>
        <v>1892.8792999999998</v>
      </c>
      <c r="L21" s="72">
        <v>1604.135</v>
      </c>
      <c r="M21" s="71">
        <f t="shared" si="2"/>
        <v>1892.8792999999998</v>
      </c>
      <c r="N21" s="74">
        <f t="shared" si="5"/>
        <v>-62.86862999999994</v>
      </c>
      <c r="P21" s="74">
        <f t="shared" si="3"/>
        <v>-62.86862999999994</v>
      </c>
    </row>
    <row r="22" spans="1:16" s="74" customFormat="1" ht="15" customHeight="1">
      <c r="A22" s="75" t="s">
        <v>266</v>
      </c>
      <c r="B22" s="76" t="s">
        <v>183</v>
      </c>
      <c r="C22" s="76" t="s">
        <v>148</v>
      </c>
      <c r="D22" s="76">
        <v>1510</v>
      </c>
      <c r="E22" s="77">
        <v>1.835</v>
      </c>
      <c r="F22" s="69">
        <v>1570</v>
      </c>
      <c r="G22" s="71">
        <f t="shared" si="4"/>
        <v>1852.6</v>
      </c>
      <c r="H22" s="69">
        <v>1570</v>
      </c>
      <c r="I22" s="71">
        <f t="shared" si="0"/>
        <v>1852.6</v>
      </c>
      <c r="J22" s="72">
        <v>1684.175</v>
      </c>
      <c r="K22" s="73">
        <f t="shared" si="1"/>
        <v>1987.3265</v>
      </c>
      <c r="L22" s="72">
        <v>1684.175</v>
      </c>
      <c r="M22" s="71">
        <f t="shared" si="2"/>
        <v>1987.3265</v>
      </c>
      <c r="N22" s="74">
        <f t="shared" si="5"/>
        <v>-64.00614999999993</v>
      </c>
      <c r="P22" s="74">
        <f t="shared" si="3"/>
        <v>-64.00614999999993</v>
      </c>
    </row>
    <row r="23" spans="1:16" s="74" customFormat="1" ht="15" customHeight="1">
      <c r="A23" s="75" t="s">
        <v>267</v>
      </c>
      <c r="B23" s="76" t="s">
        <v>184</v>
      </c>
      <c r="C23" s="76" t="s">
        <v>148</v>
      </c>
      <c r="D23" s="76">
        <v>1606</v>
      </c>
      <c r="E23" s="77">
        <v>1.966</v>
      </c>
      <c r="F23" s="79">
        <v>1650</v>
      </c>
      <c r="G23" s="71">
        <f t="shared" si="4"/>
        <v>1947</v>
      </c>
      <c r="H23" s="79">
        <v>1650</v>
      </c>
      <c r="I23" s="71">
        <f t="shared" si="0"/>
        <v>1947</v>
      </c>
      <c r="J23" s="72">
        <v>1768.8495</v>
      </c>
      <c r="K23" s="73">
        <f t="shared" si="1"/>
        <v>2087.24241</v>
      </c>
      <c r="L23" s="72">
        <v>1768.8495</v>
      </c>
      <c r="M23" s="71">
        <f t="shared" si="2"/>
        <v>2087.24241</v>
      </c>
      <c r="N23" s="74">
        <f t="shared" si="5"/>
        <v>-68.48183100000006</v>
      </c>
      <c r="P23" s="74">
        <f t="shared" si="3"/>
        <v>-68.48183100000006</v>
      </c>
    </row>
    <row r="24" spans="1:10" s="65" customFormat="1" ht="15" customHeight="1">
      <c r="A24" s="327" t="s">
        <v>306</v>
      </c>
      <c r="B24" s="328"/>
      <c r="C24" s="328"/>
      <c r="D24" s="328"/>
      <c r="E24" s="328"/>
      <c r="F24" s="328"/>
      <c r="G24" s="328"/>
      <c r="H24" s="328"/>
      <c r="I24" s="329"/>
      <c r="J24" s="80"/>
    </row>
    <row r="25" spans="1:16" s="74" customFormat="1" ht="15" customHeight="1">
      <c r="A25" s="66" t="s">
        <v>156</v>
      </c>
      <c r="B25" s="67" t="s">
        <v>200</v>
      </c>
      <c r="C25" s="67" t="s">
        <v>148</v>
      </c>
      <c r="D25" s="67">
        <v>601</v>
      </c>
      <c r="E25" s="68">
        <v>0.7</v>
      </c>
      <c r="F25" s="81">
        <v>1540</v>
      </c>
      <c r="G25" s="70">
        <f aca="true" t="shared" si="6" ref="G25:G42">F25*1.18</f>
        <v>1817.1999999999998</v>
      </c>
      <c r="H25" s="82">
        <v>1853</v>
      </c>
      <c r="I25" s="70">
        <f aca="true" t="shared" si="7" ref="I25:I42">H25*1.18</f>
        <v>2186.54</v>
      </c>
      <c r="J25" s="72">
        <v>1651.86</v>
      </c>
      <c r="K25" s="71">
        <f aca="true" t="shared" si="8" ref="K25:K42">J25*1.18</f>
        <v>1949.1947999999998</v>
      </c>
      <c r="L25" s="72">
        <v>1987.407</v>
      </c>
      <c r="M25" s="70">
        <f aca="true" t="shared" si="9" ref="M25:M42">L25*1.18</f>
        <v>2345.1402599999997</v>
      </c>
      <c r="N25" s="74">
        <f aca="true" t="shared" si="10" ref="N25:N42">K25*0.9-G25</f>
        <v>-62.92468000000008</v>
      </c>
      <c r="P25" s="74">
        <f aca="true" t="shared" si="11" ref="P25:P42">M25*0.9-I25</f>
        <v>-75.91376600000012</v>
      </c>
    </row>
    <row r="26" spans="1:16" s="74" customFormat="1" ht="15" customHeight="1">
      <c r="A26" s="75" t="s">
        <v>157</v>
      </c>
      <c r="B26" s="76" t="s">
        <v>201</v>
      </c>
      <c r="C26" s="76" t="s">
        <v>148</v>
      </c>
      <c r="D26" s="76">
        <v>697</v>
      </c>
      <c r="E26" s="78">
        <v>0.85</v>
      </c>
      <c r="F26" s="81">
        <v>1609</v>
      </c>
      <c r="G26" s="71">
        <f t="shared" si="6"/>
        <v>1898.62</v>
      </c>
      <c r="H26" s="82">
        <v>1914</v>
      </c>
      <c r="I26" s="70">
        <f t="shared" si="7"/>
        <v>2258.52</v>
      </c>
      <c r="J26" s="72">
        <v>1725.7475</v>
      </c>
      <c r="K26" s="71">
        <f t="shared" si="8"/>
        <v>2036.38205</v>
      </c>
      <c r="L26" s="72">
        <v>2052.7385</v>
      </c>
      <c r="M26" s="70">
        <f t="shared" si="9"/>
        <v>2422.23143</v>
      </c>
      <c r="N26" s="74">
        <f t="shared" si="10"/>
        <v>-65.87615499999993</v>
      </c>
      <c r="P26" s="74">
        <f t="shared" si="11"/>
        <v>-78.51171299999987</v>
      </c>
    </row>
    <row r="27" spans="1:16" s="74" customFormat="1" ht="15" customHeight="1">
      <c r="A27" s="75" t="s">
        <v>158</v>
      </c>
      <c r="B27" s="76" t="s">
        <v>202</v>
      </c>
      <c r="C27" s="76" t="s">
        <v>148</v>
      </c>
      <c r="D27" s="76">
        <v>793</v>
      </c>
      <c r="E27" s="78">
        <v>1</v>
      </c>
      <c r="F27" s="81">
        <v>1692</v>
      </c>
      <c r="G27" s="71">
        <f t="shared" si="6"/>
        <v>1996.56</v>
      </c>
      <c r="H27" s="82">
        <v>1989</v>
      </c>
      <c r="I27" s="70">
        <f t="shared" si="7"/>
        <v>2347.02</v>
      </c>
      <c r="J27" s="72">
        <v>1815.022</v>
      </c>
      <c r="K27" s="71">
        <f t="shared" si="8"/>
        <v>2141.7259599999998</v>
      </c>
      <c r="L27" s="72">
        <v>2133.1695</v>
      </c>
      <c r="M27" s="70">
        <f t="shared" si="9"/>
        <v>2517.1400099999996</v>
      </c>
      <c r="N27" s="74">
        <f t="shared" si="10"/>
        <v>-69.00663600000007</v>
      </c>
      <c r="P27" s="74">
        <f t="shared" si="11"/>
        <v>-81.59399100000019</v>
      </c>
    </row>
    <row r="28" spans="1:16" s="74" customFormat="1" ht="15" customHeight="1">
      <c r="A28" s="75" t="s">
        <v>159</v>
      </c>
      <c r="B28" s="76" t="s">
        <v>185</v>
      </c>
      <c r="C28" s="76" t="s">
        <v>148</v>
      </c>
      <c r="D28" s="76">
        <v>793</v>
      </c>
      <c r="E28" s="78">
        <v>1.226</v>
      </c>
      <c r="F28" s="81">
        <v>1540</v>
      </c>
      <c r="G28" s="71">
        <f t="shared" si="6"/>
        <v>1817.1999999999998</v>
      </c>
      <c r="H28" s="82">
        <v>1853</v>
      </c>
      <c r="I28" s="70">
        <f t="shared" si="7"/>
        <v>2186.54</v>
      </c>
      <c r="J28" s="72">
        <v>1651.86</v>
      </c>
      <c r="K28" s="71">
        <f t="shared" si="8"/>
        <v>1949.1947999999998</v>
      </c>
      <c r="L28" s="72">
        <v>1987.407</v>
      </c>
      <c r="M28" s="70">
        <f t="shared" si="9"/>
        <v>2345.1402599999997</v>
      </c>
      <c r="N28" s="74">
        <f t="shared" si="10"/>
        <v>-62.92468000000008</v>
      </c>
      <c r="P28" s="74">
        <f t="shared" si="11"/>
        <v>-75.91376600000012</v>
      </c>
    </row>
    <row r="29" spans="1:16" s="74" customFormat="1" ht="15" customHeight="1">
      <c r="A29" s="75" t="s">
        <v>160</v>
      </c>
      <c r="B29" s="76" t="s">
        <v>186</v>
      </c>
      <c r="C29" s="76" t="s">
        <v>148</v>
      </c>
      <c r="D29" s="76">
        <v>841</v>
      </c>
      <c r="E29" s="78">
        <v>1.348</v>
      </c>
      <c r="F29" s="81">
        <v>1609</v>
      </c>
      <c r="G29" s="71">
        <f t="shared" si="6"/>
        <v>1898.62</v>
      </c>
      <c r="H29" s="82">
        <v>1914</v>
      </c>
      <c r="I29" s="70">
        <f t="shared" si="7"/>
        <v>2258.52</v>
      </c>
      <c r="J29" s="72">
        <v>1725.7475</v>
      </c>
      <c r="K29" s="71">
        <f t="shared" si="8"/>
        <v>2036.38205</v>
      </c>
      <c r="L29" s="72">
        <v>2052.7385</v>
      </c>
      <c r="M29" s="70">
        <f t="shared" si="9"/>
        <v>2422.23143</v>
      </c>
      <c r="N29" s="74">
        <f t="shared" si="10"/>
        <v>-65.87615499999993</v>
      </c>
      <c r="P29" s="74">
        <f t="shared" si="11"/>
        <v>-78.51171299999987</v>
      </c>
    </row>
    <row r="30" spans="1:16" s="74" customFormat="1" ht="15" customHeight="1">
      <c r="A30" s="75" t="s">
        <v>161</v>
      </c>
      <c r="B30" s="76" t="s">
        <v>187</v>
      </c>
      <c r="C30" s="76" t="s">
        <v>148</v>
      </c>
      <c r="D30" s="76">
        <v>889</v>
      </c>
      <c r="E30" s="78">
        <v>1.471</v>
      </c>
      <c r="F30" s="81">
        <v>1692</v>
      </c>
      <c r="G30" s="71">
        <f t="shared" si="6"/>
        <v>1996.56</v>
      </c>
      <c r="H30" s="82">
        <v>1989</v>
      </c>
      <c r="I30" s="70">
        <f t="shared" si="7"/>
        <v>2347.02</v>
      </c>
      <c r="J30" s="72">
        <v>1815.022</v>
      </c>
      <c r="K30" s="71">
        <f t="shared" si="8"/>
        <v>2141.7259599999998</v>
      </c>
      <c r="L30" s="72">
        <v>2133.1695</v>
      </c>
      <c r="M30" s="70">
        <f t="shared" si="9"/>
        <v>2517.1400099999996</v>
      </c>
      <c r="N30" s="74">
        <f t="shared" si="10"/>
        <v>-69.00663600000007</v>
      </c>
      <c r="P30" s="74">
        <f t="shared" si="11"/>
        <v>-81.59399100000019</v>
      </c>
    </row>
    <row r="31" spans="1:16" s="74" customFormat="1" ht="15" customHeight="1">
      <c r="A31" s="75" t="s">
        <v>162</v>
      </c>
      <c r="B31" s="76" t="s">
        <v>188</v>
      </c>
      <c r="C31" s="76" t="s">
        <v>148</v>
      </c>
      <c r="D31" s="76">
        <v>937</v>
      </c>
      <c r="E31" s="78">
        <v>1.593</v>
      </c>
      <c r="F31" s="81">
        <v>1783</v>
      </c>
      <c r="G31" s="71">
        <f t="shared" si="6"/>
        <v>2103.94</v>
      </c>
      <c r="H31" s="82">
        <v>2079</v>
      </c>
      <c r="I31" s="70">
        <f t="shared" si="7"/>
        <v>2453.22</v>
      </c>
      <c r="J31" s="72">
        <v>1912.036</v>
      </c>
      <c r="K31" s="71">
        <f t="shared" si="8"/>
        <v>2256.20248</v>
      </c>
      <c r="L31" s="72">
        <v>2228.723</v>
      </c>
      <c r="M31" s="70">
        <f t="shared" si="9"/>
        <v>2629.8931399999997</v>
      </c>
      <c r="N31" s="74">
        <f t="shared" si="10"/>
        <v>-73.35776800000008</v>
      </c>
      <c r="P31" s="74">
        <f t="shared" si="11"/>
        <v>-86.31617400000005</v>
      </c>
    </row>
    <row r="32" spans="1:16" s="74" customFormat="1" ht="15" customHeight="1">
      <c r="A32" s="75" t="s">
        <v>163</v>
      </c>
      <c r="B32" s="76" t="s">
        <v>189</v>
      </c>
      <c r="C32" s="76" t="s">
        <v>148</v>
      </c>
      <c r="D32" s="76">
        <v>985</v>
      </c>
      <c r="E32" s="78">
        <v>1.716</v>
      </c>
      <c r="F32" s="81">
        <v>1845</v>
      </c>
      <c r="G32" s="71">
        <f t="shared" si="6"/>
        <v>2177.1</v>
      </c>
      <c r="H32" s="82">
        <v>2145</v>
      </c>
      <c r="I32" s="70">
        <f t="shared" si="7"/>
        <v>2531.1</v>
      </c>
      <c r="J32" s="72">
        <v>1978.2185</v>
      </c>
      <c r="K32" s="71">
        <f t="shared" si="8"/>
        <v>2334.29783</v>
      </c>
      <c r="L32" s="72">
        <v>2301.035</v>
      </c>
      <c r="M32" s="70">
        <f t="shared" si="9"/>
        <v>2715.2212999999997</v>
      </c>
      <c r="N32" s="74">
        <f t="shared" si="10"/>
        <v>-76.23195299999998</v>
      </c>
      <c r="P32" s="74">
        <f t="shared" si="11"/>
        <v>-87.40083000000004</v>
      </c>
    </row>
    <row r="33" spans="1:16" s="74" customFormat="1" ht="15" customHeight="1">
      <c r="A33" s="75" t="s">
        <v>164</v>
      </c>
      <c r="B33" s="76" t="s">
        <v>190</v>
      </c>
      <c r="C33" s="76" t="s">
        <v>148</v>
      </c>
      <c r="D33" s="76">
        <v>1033</v>
      </c>
      <c r="E33" s="78">
        <v>1.838</v>
      </c>
      <c r="F33" s="81">
        <v>1908</v>
      </c>
      <c r="G33" s="71">
        <f t="shared" si="6"/>
        <v>2251.44</v>
      </c>
      <c r="H33" s="82">
        <v>2234</v>
      </c>
      <c r="I33" s="70">
        <f t="shared" si="7"/>
        <v>2636.12</v>
      </c>
      <c r="J33" s="72">
        <v>2045.9534999999998</v>
      </c>
      <c r="K33" s="71">
        <f t="shared" si="8"/>
        <v>2414.22513</v>
      </c>
      <c r="L33" s="72">
        <v>2395.2084999999997</v>
      </c>
      <c r="M33" s="70">
        <f t="shared" si="9"/>
        <v>2826.3460299999997</v>
      </c>
      <c r="N33" s="74">
        <f t="shared" si="10"/>
        <v>-78.63738300000023</v>
      </c>
      <c r="P33" s="74">
        <f t="shared" si="11"/>
        <v>-92.40857300000016</v>
      </c>
    </row>
    <row r="34" spans="1:16" s="74" customFormat="1" ht="15" customHeight="1">
      <c r="A34" s="75" t="s">
        <v>165</v>
      </c>
      <c r="B34" s="76" t="s">
        <v>191</v>
      </c>
      <c r="C34" s="76" t="s">
        <v>148</v>
      </c>
      <c r="D34" s="76">
        <v>1081</v>
      </c>
      <c r="E34" s="78">
        <v>1.961</v>
      </c>
      <c r="F34" s="81">
        <v>1978</v>
      </c>
      <c r="G34" s="71">
        <f t="shared" si="6"/>
        <v>2334.04</v>
      </c>
      <c r="H34" s="82">
        <v>2364</v>
      </c>
      <c r="I34" s="70">
        <f t="shared" si="7"/>
        <v>2789.52</v>
      </c>
      <c r="J34" s="72">
        <v>2121.382</v>
      </c>
      <c r="K34" s="71">
        <f t="shared" si="8"/>
        <v>2503.23076</v>
      </c>
      <c r="L34" s="72">
        <v>2535.543</v>
      </c>
      <c r="M34" s="70">
        <f t="shared" si="9"/>
        <v>2991.94074</v>
      </c>
      <c r="N34" s="74">
        <f t="shared" si="10"/>
        <v>-81.13231600000017</v>
      </c>
      <c r="P34" s="74">
        <f t="shared" si="11"/>
        <v>-96.77333399999998</v>
      </c>
    </row>
    <row r="35" spans="1:16" s="74" customFormat="1" ht="15" customHeight="1">
      <c r="A35" s="75" t="s">
        <v>166</v>
      </c>
      <c r="B35" s="76" t="s">
        <v>192</v>
      </c>
      <c r="C35" s="76" t="s">
        <v>148</v>
      </c>
      <c r="D35" s="76">
        <v>1129</v>
      </c>
      <c r="E35" s="78">
        <v>2.083</v>
      </c>
      <c r="F35" s="81">
        <v>2067</v>
      </c>
      <c r="G35" s="71">
        <f t="shared" si="6"/>
        <v>2439.06</v>
      </c>
      <c r="H35" s="82">
        <v>2432</v>
      </c>
      <c r="I35" s="70">
        <f t="shared" si="7"/>
        <v>2869.7599999999998</v>
      </c>
      <c r="J35" s="72">
        <v>2216.8435</v>
      </c>
      <c r="K35" s="71">
        <f t="shared" si="8"/>
        <v>2615.87533</v>
      </c>
      <c r="L35" s="72">
        <v>2607.4984999999997</v>
      </c>
      <c r="M35" s="70">
        <f t="shared" si="9"/>
        <v>3076.8482299999996</v>
      </c>
      <c r="N35" s="74">
        <f t="shared" si="10"/>
        <v>-84.77220299999999</v>
      </c>
      <c r="P35" s="74">
        <f t="shared" si="11"/>
        <v>-100.59659300000021</v>
      </c>
    </row>
    <row r="36" spans="1:16" s="74" customFormat="1" ht="15" customHeight="1">
      <c r="A36" s="75" t="s">
        <v>167</v>
      </c>
      <c r="B36" s="76" t="s">
        <v>193</v>
      </c>
      <c r="C36" s="76" t="s">
        <v>148</v>
      </c>
      <c r="D36" s="76">
        <v>1177</v>
      </c>
      <c r="E36" s="78">
        <v>2.206</v>
      </c>
      <c r="F36" s="81">
        <v>2137</v>
      </c>
      <c r="G36" s="71">
        <f t="shared" si="6"/>
        <v>2521.66</v>
      </c>
      <c r="H36" s="82">
        <v>2498</v>
      </c>
      <c r="I36" s="70">
        <f t="shared" si="7"/>
        <v>2947.64</v>
      </c>
      <c r="J36" s="72">
        <v>2292.2835</v>
      </c>
      <c r="K36" s="71">
        <f t="shared" si="8"/>
        <v>2704.89453</v>
      </c>
      <c r="L36" s="72">
        <v>2679.615</v>
      </c>
      <c r="M36" s="70">
        <f t="shared" si="9"/>
        <v>3161.9456999999998</v>
      </c>
      <c r="N36" s="74">
        <f t="shared" si="10"/>
        <v>-87.25492299999996</v>
      </c>
      <c r="P36" s="74">
        <f t="shared" si="11"/>
        <v>-101.88887000000022</v>
      </c>
    </row>
    <row r="37" spans="1:16" s="74" customFormat="1" ht="15" customHeight="1">
      <c r="A37" s="75" t="s">
        <v>168</v>
      </c>
      <c r="B37" s="76" t="s">
        <v>194</v>
      </c>
      <c r="C37" s="76" t="s">
        <v>148</v>
      </c>
      <c r="D37" s="76">
        <v>1225</v>
      </c>
      <c r="E37" s="78">
        <v>2.328</v>
      </c>
      <c r="F37" s="81">
        <v>2204</v>
      </c>
      <c r="G37" s="71">
        <f t="shared" si="6"/>
        <v>2600.72</v>
      </c>
      <c r="H37" s="82">
        <v>2560</v>
      </c>
      <c r="I37" s="70">
        <f t="shared" si="7"/>
        <v>3020.7999999999997</v>
      </c>
      <c r="J37" s="72">
        <v>2363.0775</v>
      </c>
      <c r="K37" s="71">
        <f t="shared" si="8"/>
        <v>2788.4314499999996</v>
      </c>
      <c r="L37" s="72">
        <v>2746.062</v>
      </c>
      <c r="M37" s="70">
        <f t="shared" si="9"/>
        <v>3240.3531599999997</v>
      </c>
      <c r="N37" s="74">
        <f t="shared" si="10"/>
        <v>-91.13169500000004</v>
      </c>
      <c r="P37" s="74">
        <f t="shared" si="11"/>
        <v>-104.48215600000003</v>
      </c>
    </row>
    <row r="38" spans="1:16" s="74" customFormat="1" ht="15" customHeight="1">
      <c r="A38" s="75" t="s">
        <v>169</v>
      </c>
      <c r="B38" s="76" t="s">
        <v>195</v>
      </c>
      <c r="C38" s="76" t="s">
        <v>148</v>
      </c>
      <c r="D38" s="76">
        <v>1273</v>
      </c>
      <c r="E38" s="78">
        <v>2.451</v>
      </c>
      <c r="F38" s="81">
        <v>2268</v>
      </c>
      <c r="G38" s="71">
        <f t="shared" si="6"/>
        <v>2676.24</v>
      </c>
      <c r="H38" s="82">
        <v>2631</v>
      </c>
      <c r="I38" s="70">
        <f t="shared" si="7"/>
        <v>3104.58</v>
      </c>
      <c r="J38" s="72">
        <v>2432.3535</v>
      </c>
      <c r="K38" s="71">
        <f t="shared" si="8"/>
        <v>2870.17713</v>
      </c>
      <c r="L38" s="72">
        <v>2821.502</v>
      </c>
      <c r="M38" s="70">
        <f t="shared" si="9"/>
        <v>3329.37236</v>
      </c>
      <c r="N38" s="74">
        <f t="shared" si="10"/>
        <v>-93.08058299999948</v>
      </c>
      <c r="P38" s="74">
        <f t="shared" si="11"/>
        <v>-108.14487599999984</v>
      </c>
    </row>
    <row r="39" spans="1:16" s="74" customFormat="1" ht="15" customHeight="1">
      <c r="A39" s="75" t="s">
        <v>170</v>
      </c>
      <c r="B39" s="76" t="s">
        <v>196</v>
      </c>
      <c r="C39" s="76" t="s">
        <v>148</v>
      </c>
      <c r="D39" s="76">
        <v>1321</v>
      </c>
      <c r="E39" s="78">
        <v>2.574</v>
      </c>
      <c r="F39" s="81">
        <v>2391</v>
      </c>
      <c r="G39" s="71">
        <f t="shared" si="6"/>
        <v>2821.3799999999997</v>
      </c>
      <c r="H39" s="82">
        <v>2777</v>
      </c>
      <c r="I39" s="70">
        <f t="shared" si="7"/>
        <v>3276.8599999999997</v>
      </c>
      <c r="J39" s="72">
        <v>2564.7644999999998</v>
      </c>
      <c r="K39" s="71">
        <f t="shared" si="8"/>
        <v>3026.4221099999995</v>
      </c>
      <c r="L39" s="72">
        <v>2978.5919999999996</v>
      </c>
      <c r="M39" s="70">
        <f t="shared" si="9"/>
        <v>3514.7385599999993</v>
      </c>
      <c r="N39" s="74">
        <f t="shared" si="10"/>
        <v>-97.600101</v>
      </c>
      <c r="P39" s="74">
        <f t="shared" si="11"/>
        <v>-113.59529600000042</v>
      </c>
    </row>
    <row r="40" spans="1:16" s="74" customFormat="1" ht="15" customHeight="1">
      <c r="A40" s="75" t="s">
        <v>171</v>
      </c>
      <c r="B40" s="76" t="s">
        <v>197</v>
      </c>
      <c r="C40" s="76" t="s">
        <v>148</v>
      </c>
      <c r="D40" s="76">
        <v>1369</v>
      </c>
      <c r="E40" s="78">
        <v>2.696</v>
      </c>
      <c r="F40" s="81">
        <v>2467</v>
      </c>
      <c r="G40" s="71">
        <f t="shared" si="6"/>
        <v>2911.06</v>
      </c>
      <c r="H40" s="82">
        <v>2848</v>
      </c>
      <c r="I40" s="70">
        <f t="shared" si="7"/>
        <v>3360.64</v>
      </c>
      <c r="J40" s="72">
        <v>2646.3569999999995</v>
      </c>
      <c r="K40" s="71">
        <f t="shared" si="8"/>
        <v>3122.7012599999994</v>
      </c>
      <c r="L40" s="72">
        <v>3054.8025</v>
      </c>
      <c r="M40" s="70">
        <f t="shared" si="9"/>
        <v>3604.6669499999994</v>
      </c>
      <c r="N40" s="74">
        <f t="shared" si="10"/>
        <v>-100.62886600000047</v>
      </c>
      <c r="P40" s="74">
        <f t="shared" si="11"/>
        <v>-116.43974500000058</v>
      </c>
    </row>
    <row r="41" spans="1:16" s="74" customFormat="1" ht="15" customHeight="1">
      <c r="A41" s="75" t="s">
        <v>172</v>
      </c>
      <c r="B41" s="76" t="s">
        <v>198</v>
      </c>
      <c r="C41" s="76" t="s">
        <v>148</v>
      </c>
      <c r="D41" s="76">
        <v>1417</v>
      </c>
      <c r="E41" s="78">
        <v>2.819</v>
      </c>
      <c r="F41" s="81">
        <v>2542</v>
      </c>
      <c r="G41" s="71">
        <f t="shared" si="6"/>
        <v>2999.56</v>
      </c>
      <c r="H41" s="82">
        <v>2928</v>
      </c>
      <c r="I41" s="70">
        <f t="shared" si="7"/>
        <v>3455.04</v>
      </c>
      <c r="J41" s="72">
        <v>2726.4084999999995</v>
      </c>
      <c r="K41" s="71">
        <f t="shared" si="8"/>
        <v>3217.1620299999995</v>
      </c>
      <c r="L41" s="72">
        <v>3140.9374999999995</v>
      </c>
      <c r="M41" s="70">
        <f t="shared" si="9"/>
        <v>3706.306249999999</v>
      </c>
      <c r="N41" s="74">
        <f t="shared" si="10"/>
        <v>-104.11417300000039</v>
      </c>
      <c r="P41" s="74">
        <f t="shared" si="11"/>
        <v>-119.36437500000056</v>
      </c>
    </row>
    <row r="42" spans="1:16" s="74" customFormat="1" ht="15" customHeight="1">
      <c r="A42" s="75" t="s">
        <v>173</v>
      </c>
      <c r="B42" s="76" t="s">
        <v>199</v>
      </c>
      <c r="C42" s="76" t="s">
        <v>148</v>
      </c>
      <c r="D42" s="76">
        <v>1465</v>
      </c>
      <c r="E42" s="78">
        <v>2.941</v>
      </c>
      <c r="F42" s="72">
        <v>2616</v>
      </c>
      <c r="G42" s="71">
        <f t="shared" si="6"/>
        <v>3086.8799999999997</v>
      </c>
      <c r="H42" s="82">
        <v>3001</v>
      </c>
      <c r="I42" s="70">
        <f t="shared" si="7"/>
        <v>3541.18</v>
      </c>
      <c r="J42" s="72">
        <v>2804.919</v>
      </c>
      <c r="K42" s="71">
        <f t="shared" si="8"/>
        <v>3309.8044199999995</v>
      </c>
      <c r="L42" s="72">
        <v>3218.2749999999996</v>
      </c>
      <c r="M42" s="70">
        <f t="shared" si="9"/>
        <v>3797.5644999999995</v>
      </c>
      <c r="N42" s="74">
        <f t="shared" si="10"/>
        <v>-108.05602200000021</v>
      </c>
      <c r="P42" s="74">
        <f t="shared" si="11"/>
        <v>-123.3719500000002</v>
      </c>
    </row>
    <row r="43" spans="1:9" s="65" customFormat="1" ht="43.5" customHeight="1">
      <c r="A43" s="336" t="s">
        <v>628</v>
      </c>
      <c r="B43" s="337"/>
      <c r="C43" s="337"/>
      <c r="D43" s="337"/>
      <c r="E43" s="337"/>
      <c r="F43" s="337"/>
      <c r="G43" s="337"/>
      <c r="H43" s="337"/>
      <c r="I43" s="337"/>
    </row>
    <row r="44" s="53" customFormat="1" ht="15" customHeight="1">
      <c r="A44" s="83"/>
    </row>
    <row r="45" spans="1:9" s="53" customFormat="1" ht="15" customHeight="1">
      <c r="A45" s="326"/>
      <c r="B45" s="326"/>
      <c r="C45" s="326"/>
      <c r="D45" s="326"/>
      <c r="E45" s="326"/>
      <c r="F45" s="326"/>
      <c r="G45" s="326"/>
      <c r="H45" s="326"/>
      <c r="I45" s="326"/>
    </row>
    <row r="46" s="53" customFormat="1" ht="15" customHeight="1">
      <c r="H46" s="65"/>
    </row>
    <row r="47" spans="1:2" ht="15" customHeight="1">
      <c r="A47" s="84"/>
      <c r="B47" s="84"/>
    </row>
    <row r="48" spans="1:2" ht="15" customHeight="1">
      <c r="A48" s="84"/>
      <c r="B48" s="84"/>
    </row>
    <row r="49" ht="15" customHeight="1">
      <c r="H49" s="65"/>
    </row>
    <row r="50" ht="15" customHeight="1">
      <c r="H50" s="65"/>
    </row>
  </sheetData>
  <sheetProtection password="CB1A" sheet="1"/>
  <mergeCells count="14">
    <mergeCell ref="A45:I45"/>
    <mergeCell ref="A10:I10"/>
    <mergeCell ref="A24:I24"/>
    <mergeCell ref="C6:C9"/>
    <mergeCell ref="A6:B9"/>
    <mergeCell ref="A43:I43"/>
    <mergeCell ref="D6:D8"/>
    <mergeCell ref="E6:E8"/>
    <mergeCell ref="G4:I4"/>
    <mergeCell ref="F6:G6"/>
    <mergeCell ref="H6:I6"/>
    <mergeCell ref="A5:I5"/>
    <mergeCell ref="J6:K6"/>
    <mergeCell ref="L6:M6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P1" sqref="P1"/>
    </sheetView>
  </sheetViews>
  <sheetFormatPr defaultColWidth="9.140625" defaultRowHeight="15" customHeight="1"/>
  <cols>
    <col min="1" max="1" width="19.421875" style="85" customWidth="1"/>
    <col min="2" max="2" width="7.28125" style="85" customWidth="1"/>
    <col min="3" max="3" width="5.57421875" style="85" customWidth="1"/>
    <col min="4" max="4" width="8.28125" style="85" customWidth="1"/>
    <col min="5" max="5" width="10.421875" style="85" customWidth="1"/>
    <col min="6" max="6" width="10.140625" style="85" bestFit="1" customWidth="1"/>
    <col min="7" max="7" width="10.7109375" style="85" customWidth="1"/>
    <col min="8" max="8" width="10.140625" style="85" bestFit="1" customWidth="1"/>
    <col min="9" max="9" width="10.7109375" style="85" customWidth="1"/>
    <col min="10" max="13" width="9.140625" style="85" hidden="1" customWidth="1"/>
    <col min="14" max="15" width="0" style="85" hidden="1" customWidth="1"/>
    <col min="16" max="16384" width="9.140625" style="85" customWidth="1"/>
  </cols>
  <sheetData>
    <row r="1" spans="1:5" s="83" customFormat="1" ht="15" customHeight="1">
      <c r="A1" s="50"/>
      <c r="B1" s="50"/>
      <c r="C1" s="50"/>
      <c r="D1" s="50"/>
      <c r="E1" s="50"/>
    </row>
    <row r="2" spans="1:5" s="83" customFormat="1" ht="15" customHeight="1">
      <c r="A2" s="50"/>
      <c r="B2" s="50"/>
      <c r="C2" s="50"/>
      <c r="D2" s="50"/>
      <c r="E2" s="50"/>
    </row>
    <row r="3" spans="1:5" s="83" customFormat="1" ht="15" customHeight="1">
      <c r="A3" s="50"/>
      <c r="B3" s="50"/>
      <c r="C3" s="50"/>
      <c r="D3" s="50"/>
      <c r="E3" s="50"/>
    </row>
    <row r="4" spans="1:9" s="88" customFormat="1" ht="15" customHeight="1">
      <c r="A4" s="51"/>
      <c r="B4" s="52"/>
      <c r="C4" s="50"/>
      <c r="D4" s="50"/>
      <c r="E4" s="50"/>
      <c r="F4" s="85"/>
      <c r="G4" s="86"/>
      <c r="H4" s="87"/>
      <c r="I4" s="87"/>
    </row>
    <row r="5" spans="1:9" s="89" customFormat="1" ht="16.5" customHeight="1">
      <c r="A5" s="343" t="s">
        <v>307</v>
      </c>
      <c r="B5" s="343"/>
      <c r="C5" s="343"/>
      <c r="D5" s="343"/>
      <c r="E5" s="343"/>
      <c r="F5" s="344"/>
      <c r="G5" s="344"/>
      <c r="H5" s="344"/>
      <c r="I5" s="344"/>
    </row>
    <row r="6" spans="1:9" s="53" customFormat="1" ht="15" customHeight="1">
      <c r="A6" s="332" t="s">
        <v>286</v>
      </c>
      <c r="B6" s="333"/>
      <c r="C6" s="330" t="s">
        <v>141</v>
      </c>
      <c r="D6" s="331" t="s">
        <v>142</v>
      </c>
      <c r="E6" s="340" t="s">
        <v>143</v>
      </c>
      <c r="F6" s="347" t="s">
        <v>257</v>
      </c>
      <c r="G6" s="348"/>
      <c r="H6" s="347" t="s">
        <v>258</v>
      </c>
      <c r="I6" s="348"/>
    </row>
    <row r="7" spans="1:9" s="53" customFormat="1" ht="15" customHeight="1">
      <c r="A7" s="334"/>
      <c r="B7" s="335"/>
      <c r="C7" s="330"/>
      <c r="D7" s="338"/>
      <c r="E7" s="341"/>
      <c r="F7" s="54" t="s">
        <v>524</v>
      </c>
      <c r="G7" s="55" t="s">
        <v>524</v>
      </c>
      <c r="H7" s="54" t="s">
        <v>524</v>
      </c>
      <c r="I7" s="55" t="s">
        <v>524</v>
      </c>
    </row>
    <row r="8" spans="1:9" s="53" customFormat="1" ht="15" customHeight="1">
      <c r="A8" s="334"/>
      <c r="B8" s="335"/>
      <c r="C8" s="330"/>
      <c r="D8" s="339"/>
      <c r="E8" s="342"/>
      <c r="F8" s="58" t="s">
        <v>67</v>
      </c>
      <c r="G8" s="59" t="s">
        <v>68</v>
      </c>
      <c r="H8" s="58" t="s">
        <v>67</v>
      </c>
      <c r="I8" s="59" t="s">
        <v>68</v>
      </c>
    </row>
    <row r="9" spans="1:9" s="53" customFormat="1" ht="15" customHeight="1">
      <c r="A9" s="345"/>
      <c r="B9" s="346"/>
      <c r="C9" s="330"/>
      <c r="D9" s="76" t="s">
        <v>149</v>
      </c>
      <c r="E9" s="90" t="s">
        <v>150</v>
      </c>
      <c r="F9" s="62" t="s">
        <v>147</v>
      </c>
      <c r="G9" s="63" t="s">
        <v>147</v>
      </c>
      <c r="H9" s="62" t="s">
        <v>147</v>
      </c>
      <c r="I9" s="63" t="s">
        <v>147</v>
      </c>
    </row>
    <row r="10" spans="1:9" s="91" customFormat="1" ht="15" customHeight="1">
      <c r="A10" s="355" t="s">
        <v>522</v>
      </c>
      <c r="B10" s="356"/>
      <c r="C10" s="356"/>
      <c r="D10" s="356"/>
      <c r="E10" s="356"/>
      <c r="F10" s="356"/>
      <c r="G10" s="356"/>
      <c r="H10" s="356"/>
      <c r="I10" s="357"/>
    </row>
    <row r="11" spans="1:13" s="53" customFormat="1" ht="15" customHeight="1">
      <c r="A11" s="75" t="s">
        <v>174</v>
      </c>
      <c r="B11" s="76" t="s">
        <v>292</v>
      </c>
      <c r="C11" s="76" t="s">
        <v>148</v>
      </c>
      <c r="D11" s="76">
        <v>646</v>
      </c>
      <c r="E11" s="78">
        <v>0.4</v>
      </c>
      <c r="F11" s="69">
        <v>1474</v>
      </c>
      <c r="G11" s="70">
        <f aca="true" t="shared" si="0" ref="G11:G23">F11*1.18</f>
        <v>1739.32</v>
      </c>
      <c r="H11" s="82">
        <v>1432</v>
      </c>
      <c r="I11" s="70">
        <f aca="true" t="shared" si="1" ref="I11:I23">H11*1.18</f>
        <v>1689.76</v>
      </c>
      <c r="J11" s="72">
        <v>1749.7510508474575</v>
      </c>
      <c r="K11" s="70"/>
      <c r="L11" s="72">
        <v>1699.1510508474576</v>
      </c>
      <c r="M11" s="70"/>
    </row>
    <row r="12" spans="1:13" s="53" customFormat="1" ht="15" customHeight="1">
      <c r="A12" s="75" t="s">
        <v>131</v>
      </c>
      <c r="B12" s="76" t="s">
        <v>293</v>
      </c>
      <c r="C12" s="76" t="s">
        <v>148</v>
      </c>
      <c r="D12" s="76">
        <v>742</v>
      </c>
      <c r="E12" s="78">
        <v>0.479</v>
      </c>
      <c r="F12" s="69">
        <v>1537</v>
      </c>
      <c r="G12" s="70">
        <f t="shared" si="0"/>
        <v>1813.6599999999999</v>
      </c>
      <c r="H12" s="82">
        <v>1492</v>
      </c>
      <c r="I12" s="70">
        <f t="shared" si="1"/>
        <v>1760.56</v>
      </c>
      <c r="J12" s="72">
        <v>1824.8460508474577</v>
      </c>
      <c r="K12" s="70"/>
      <c r="L12" s="72">
        <v>1770.9800508474577</v>
      </c>
      <c r="M12" s="70"/>
    </row>
    <row r="13" spans="1:13" s="53" customFormat="1" ht="15" customHeight="1">
      <c r="A13" s="75" t="s">
        <v>132</v>
      </c>
      <c r="B13" s="76" t="s">
        <v>294</v>
      </c>
      <c r="C13" s="76" t="s">
        <v>148</v>
      </c>
      <c r="D13" s="76">
        <v>646</v>
      </c>
      <c r="E13" s="78">
        <v>0.655</v>
      </c>
      <c r="F13" s="69">
        <v>1572</v>
      </c>
      <c r="G13" s="70">
        <f t="shared" si="0"/>
        <v>1854.9599999999998</v>
      </c>
      <c r="H13" s="82">
        <v>1527</v>
      </c>
      <c r="I13" s="70">
        <f t="shared" si="1"/>
        <v>1801.86</v>
      </c>
      <c r="J13" s="72">
        <v>1867.2810508474572</v>
      </c>
      <c r="K13" s="70"/>
      <c r="L13" s="72">
        <v>1813.4035508474576</v>
      </c>
      <c r="M13" s="70"/>
    </row>
    <row r="14" spans="1:13" s="53" customFormat="1" ht="15" customHeight="1">
      <c r="A14" s="75" t="s">
        <v>133</v>
      </c>
      <c r="B14" s="76" t="s">
        <v>295</v>
      </c>
      <c r="C14" s="76" t="s">
        <v>148</v>
      </c>
      <c r="D14" s="76">
        <v>742</v>
      </c>
      <c r="E14" s="78">
        <v>0.787</v>
      </c>
      <c r="F14" s="69">
        <v>1652</v>
      </c>
      <c r="G14" s="70">
        <f t="shared" si="0"/>
        <v>1949.36</v>
      </c>
      <c r="H14" s="82">
        <v>1603</v>
      </c>
      <c r="I14" s="70">
        <f t="shared" si="1"/>
        <v>1891.54</v>
      </c>
      <c r="J14" s="72">
        <v>1960.3045508474574</v>
      </c>
      <c r="K14" s="70"/>
      <c r="L14" s="72">
        <v>1903.1840508474575</v>
      </c>
      <c r="M14" s="70"/>
    </row>
    <row r="15" spans="1:13" s="53" customFormat="1" ht="15" customHeight="1">
      <c r="A15" s="75" t="s">
        <v>134</v>
      </c>
      <c r="B15" s="76" t="s">
        <v>176</v>
      </c>
      <c r="C15" s="76" t="s">
        <v>148</v>
      </c>
      <c r="D15" s="76">
        <v>838</v>
      </c>
      <c r="E15" s="78">
        <v>0.918</v>
      </c>
      <c r="F15" s="69">
        <v>1745</v>
      </c>
      <c r="G15" s="70">
        <f t="shared" si="0"/>
        <v>2059.1</v>
      </c>
      <c r="H15" s="82">
        <v>1693</v>
      </c>
      <c r="I15" s="70">
        <f t="shared" si="1"/>
        <v>1997.7399999999998</v>
      </c>
      <c r="J15" s="72">
        <v>2071.302550847458</v>
      </c>
      <c r="K15" s="70"/>
      <c r="L15" s="72">
        <v>2010.9045508474574</v>
      </c>
      <c r="M15" s="70"/>
    </row>
    <row r="16" spans="1:13" s="53" customFormat="1" ht="15" customHeight="1">
      <c r="A16" s="75" t="s">
        <v>135</v>
      </c>
      <c r="B16" s="76" t="s">
        <v>177</v>
      </c>
      <c r="C16" s="76" t="s">
        <v>148</v>
      </c>
      <c r="D16" s="76">
        <v>934</v>
      </c>
      <c r="E16" s="78">
        <v>1.049</v>
      </c>
      <c r="F16" s="69">
        <v>1855</v>
      </c>
      <c r="G16" s="70">
        <f t="shared" si="0"/>
        <v>2188.9</v>
      </c>
      <c r="H16" s="82">
        <v>1801</v>
      </c>
      <c r="I16" s="70">
        <f t="shared" si="1"/>
        <v>2125.18</v>
      </c>
      <c r="J16" s="72">
        <v>2201.8850508474575</v>
      </c>
      <c r="K16" s="70"/>
      <c r="L16" s="72">
        <v>2138.2210508474577</v>
      </c>
      <c r="M16" s="70"/>
    </row>
    <row r="17" spans="1:13" s="53" customFormat="1" ht="15" customHeight="1">
      <c r="A17" s="75" t="s">
        <v>136</v>
      </c>
      <c r="B17" s="76" t="s">
        <v>178</v>
      </c>
      <c r="C17" s="76" t="s">
        <v>148</v>
      </c>
      <c r="D17" s="76">
        <v>1030</v>
      </c>
      <c r="E17" s="78">
        <v>1.18</v>
      </c>
      <c r="F17" s="69">
        <v>1922</v>
      </c>
      <c r="G17" s="70">
        <f t="shared" si="0"/>
        <v>2267.96</v>
      </c>
      <c r="H17" s="82">
        <v>1865</v>
      </c>
      <c r="I17" s="70">
        <f t="shared" si="1"/>
        <v>2200.7</v>
      </c>
      <c r="J17" s="72">
        <v>2281.8675508474576</v>
      </c>
      <c r="K17" s="70"/>
      <c r="L17" s="72">
        <v>2214.9375508474573</v>
      </c>
      <c r="M17" s="70"/>
    </row>
    <row r="18" spans="1:13" s="53" customFormat="1" ht="15" customHeight="1">
      <c r="A18" s="75" t="s">
        <v>137</v>
      </c>
      <c r="B18" s="76" t="s">
        <v>179</v>
      </c>
      <c r="C18" s="76" t="s">
        <v>148</v>
      </c>
      <c r="D18" s="76">
        <v>1126</v>
      </c>
      <c r="E18" s="78">
        <v>1.311</v>
      </c>
      <c r="F18" s="69">
        <v>1979</v>
      </c>
      <c r="G18" s="70">
        <f t="shared" si="0"/>
        <v>2335.22</v>
      </c>
      <c r="H18" s="82">
        <v>1922</v>
      </c>
      <c r="I18" s="70">
        <f t="shared" si="1"/>
        <v>2267.96</v>
      </c>
      <c r="J18" s="72">
        <v>2350.419050847457</v>
      </c>
      <c r="K18" s="70"/>
      <c r="L18" s="72">
        <v>2281.8675508474576</v>
      </c>
      <c r="M18" s="70"/>
    </row>
    <row r="19" spans="1:13" s="53" customFormat="1" ht="15" customHeight="1">
      <c r="A19" s="75" t="s">
        <v>138</v>
      </c>
      <c r="B19" s="76" t="s">
        <v>180</v>
      </c>
      <c r="C19" s="76" t="s">
        <v>148</v>
      </c>
      <c r="D19" s="76">
        <v>1222</v>
      </c>
      <c r="E19" s="78">
        <v>1.442</v>
      </c>
      <c r="F19" s="69">
        <v>2049</v>
      </c>
      <c r="G19" s="70">
        <f t="shared" si="0"/>
        <v>2417.8199999999997</v>
      </c>
      <c r="H19" s="82">
        <v>1989</v>
      </c>
      <c r="I19" s="70">
        <f t="shared" si="1"/>
        <v>2347.02</v>
      </c>
      <c r="J19" s="72">
        <v>2432.0230508474574</v>
      </c>
      <c r="K19" s="70"/>
      <c r="L19" s="72">
        <v>2361.8270508474575</v>
      </c>
      <c r="M19" s="70"/>
    </row>
    <row r="20" spans="1:13" s="53" customFormat="1" ht="15" customHeight="1">
      <c r="A20" s="75" t="s">
        <v>139</v>
      </c>
      <c r="B20" s="76" t="s">
        <v>181</v>
      </c>
      <c r="C20" s="76" t="s">
        <v>148</v>
      </c>
      <c r="D20" s="76">
        <v>1318</v>
      </c>
      <c r="E20" s="78">
        <v>1.573</v>
      </c>
      <c r="F20" s="69">
        <v>2160</v>
      </c>
      <c r="G20" s="70">
        <f t="shared" si="0"/>
        <v>2548.7999999999997</v>
      </c>
      <c r="H20" s="82">
        <v>2096</v>
      </c>
      <c r="I20" s="70">
        <f t="shared" si="1"/>
        <v>2473.2799999999997</v>
      </c>
      <c r="J20" s="72">
        <v>2564.2385508474576</v>
      </c>
      <c r="K20" s="70"/>
      <c r="L20" s="72">
        <v>2489.155050847458</v>
      </c>
      <c r="M20" s="70"/>
    </row>
    <row r="21" spans="1:13" s="53" customFormat="1" ht="15" customHeight="1">
      <c r="A21" s="75" t="s">
        <v>140</v>
      </c>
      <c r="B21" s="76" t="s">
        <v>182</v>
      </c>
      <c r="C21" s="76" t="s">
        <v>148</v>
      </c>
      <c r="D21" s="76">
        <v>1414</v>
      </c>
      <c r="E21" s="78">
        <v>1.704</v>
      </c>
      <c r="F21" s="69">
        <v>2222</v>
      </c>
      <c r="G21" s="70">
        <f t="shared" si="0"/>
        <v>2621.96</v>
      </c>
      <c r="H21" s="82">
        <v>2158</v>
      </c>
      <c r="I21" s="70">
        <f t="shared" si="1"/>
        <v>2546.44</v>
      </c>
      <c r="J21" s="72">
        <v>2639.3220508474574</v>
      </c>
      <c r="K21" s="70"/>
      <c r="L21" s="72">
        <v>2562.5940508474573</v>
      </c>
      <c r="M21" s="70"/>
    </row>
    <row r="22" spans="1:13" s="53" customFormat="1" ht="15" customHeight="1">
      <c r="A22" s="75" t="s">
        <v>254</v>
      </c>
      <c r="B22" s="76" t="s">
        <v>183</v>
      </c>
      <c r="C22" s="76" t="s">
        <v>148</v>
      </c>
      <c r="D22" s="76">
        <v>1510</v>
      </c>
      <c r="E22" s="78">
        <v>1.835</v>
      </c>
      <c r="F22" s="69">
        <v>2295</v>
      </c>
      <c r="G22" s="70">
        <f t="shared" si="0"/>
        <v>2708.1</v>
      </c>
      <c r="H22" s="82">
        <v>2228</v>
      </c>
      <c r="I22" s="70">
        <f t="shared" si="1"/>
        <v>2629.04</v>
      </c>
      <c r="J22" s="72">
        <v>2725.825050847458</v>
      </c>
      <c r="K22" s="70"/>
      <c r="L22" s="72">
        <v>2645.8540508474575</v>
      </c>
      <c r="M22" s="70"/>
    </row>
    <row r="23" spans="1:13" s="53" customFormat="1" ht="15" customHeight="1">
      <c r="A23" s="75" t="s">
        <v>255</v>
      </c>
      <c r="B23" s="76" t="s">
        <v>184</v>
      </c>
      <c r="C23" s="76" t="s">
        <v>148</v>
      </c>
      <c r="D23" s="76">
        <v>1606</v>
      </c>
      <c r="E23" s="78">
        <v>1.966</v>
      </c>
      <c r="F23" s="79">
        <v>2391</v>
      </c>
      <c r="G23" s="70">
        <f t="shared" si="0"/>
        <v>2821.3799999999997</v>
      </c>
      <c r="H23" s="82">
        <v>2320</v>
      </c>
      <c r="I23" s="70">
        <f t="shared" si="1"/>
        <v>2737.6</v>
      </c>
      <c r="J23" s="72">
        <v>2838.4560508474574</v>
      </c>
      <c r="K23" s="70"/>
      <c r="L23" s="72">
        <v>2755.2075508474577</v>
      </c>
      <c r="M23" s="70"/>
    </row>
    <row r="24" spans="1:10" s="91" customFormat="1" ht="15" customHeight="1">
      <c r="A24" s="355" t="s">
        <v>523</v>
      </c>
      <c r="B24" s="356"/>
      <c r="C24" s="356"/>
      <c r="D24" s="356"/>
      <c r="E24" s="356"/>
      <c r="F24" s="356"/>
      <c r="G24" s="356"/>
      <c r="H24" s="356"/>
      <c r="I24" s="357"/>
      <c r="J24" s="53"/>
    </row>
    <row r="25" spans="1:13" s="53" customFormat="1" ht="15" customHeight="1">
      <c r="A25" s="75" t="s">
        <v>256</v>
      </c>
      <c r="B25" s="76" t="s">
        <v>200</v>
      </c>
      <c r="C25" s="76" t="s">
        <v>148</v>
      </c>
      <c r="D25" s="76">
        <v>601</v>
      </c>
      <c r="E25" s="78">
        <v>0.7</v>
      </c>
      <c r="F25" s="69">
        <v>2277</v>
      </c>
      <c r="G25" s="70">
        <f aca="true" t="shared" si="2" ref="G25:G42">F25*1.18</f>
        <v>2686.8599999999997</v>
      </c>
      <c r="H25" s="82">
        <v>2233</v>
      </c>
      <c r="I25" s="70">
        <f aca="true" t="shared" si="3" ref="I25:I42">H25*1.18</f>
        <v>2634.94</v>
      </c>
      <c r="J25" s="72">
        <v>2704.6075508474573</v>
      </c>
      <c r="K25" s="70"/>
      <c r="L25" s="72">
        <v>2652.3860508474577</v>
      </c>
      <c r="M25" s="70"/>
    </row>
    <row r="26" spans="1:13" s="53" customFormat="1" ht="15" customHeight="1">
      <c r="A26" s="75" t="s">
        <v>112</v>
      </c>
      <c r="B26" s="76" t="s">
        <v>201</v>
      </c>
      <c r="C26" s="76" t="s">
        <v>148</v>
      </c>
      <c r="D26" s="76">
        <v>697</v>
      </c>
      <c r="E26" s="78">
        <v>0.85</v>
      </c>
      <c r="F26" s="69">
        <v>2337</v>
      </c>
      <c r="G26" s="70">
        <f t="shared" si="2"/>
        <v>2757.66</v>
      </c>
      <c r="H26" s="82">
        <v>2292</v>
      </c>
      <c r="I26" s="70">
        <f t="shared" si="3"/>
        <v>2704.56</v>
      </c>
      <c r="J26" s="72">
        <v>2774.7920508474576</v>
      </c>
      <c r="K26" s="70"/>
      <c r="L26" s="72">
        <v>2720.9260508474576</v>
      </c>
      <c r="M26" s="70"/>
    </row>
    <row r="27" spans="1:13" s="53" customFormat="1" ht="15" customHeight="1">
      <c r="A27" s="75" t="s">
        <v>113</v>
      </c>
      <c r="B27" s="76" t="s">
        <v>202</v>
      </c>
      <c r="C27" s="76" t="s">
        <v>148</v>
      </c>
      <c r="D27" s="76">
        <v>793</v>
      </c>
      <c r="E27" s="78">
        <v>1</v>
      </c>
      <c r="F27" s="69">
        <v>2431</v>
      </c>
      <c r="G27" s="70">
        <f t="shared" si="2"/>
        <v>2868.58</v>
      </c>
      <c r="H27" s="82">
        <v>2384</v>
      </c>
      <c r="I27" s="70">
        <f t="shared" si="3"/>
        <v>2813.12</v>
      </c>
      <c r="J27" s="72">
        <v>2887.423050847458</v>
      </c>
      <c r="K27" s="70"/>
      <c r="L27" s="72">
        <v>2831.9240508474572</v>
      </c>
      <c r="M27" s="70"/>
    </row>
    <row r="28" spans="1:13" s="53" customFormat="1" ht="15" customHeight="1">
      <c r="A28" s="75" t="s">
        <v>114</v>
      </c>
      <c r="B28" s="76" t="s">
        <v>185</v>
      </c>
      <c r="C28" s="76" t="s">
        <v>148</v>
      </c>
      <c r="D28" s="76">
        <v>793</v>
      </c>
      <c r="E28" s="78">
        <v>1.226</v>
      </c>
      <c r="F28" s="69">
        <v>2277</v>
      </c>
      <c r="G28" s="70">
        <f t="shared" si="2"/>
        <v>2686.8599999999997</v>
      </c>
      <c r="H28" s="82">
        <v>2233</v>
      </c>
      <c r="I28" s="70">
        <f t="shared" si="3"/>
        <v>2634.94</v>
      </c>
      <c r="J28" s="72">
        <v>2704.6075508474573</v>
      </c>
      <c r="K28" s="70"/>
      <c r="L28" s="72">
        <v>2652.3860508474577</v>
      </c>
      <c r="M28" s="70"/>
    </row>
    <row r="29" spans="1:13" s="53" customFormat="1" ht="15" customHeight="1">
      <c r="A29" s="75" t="s">
        <v>115</v>
      </c>
      <c r="B29" s="76" t="s">
        <v>186</v>
      </c>
      <c r="C29" s="76" t="s">
        <v>148</v>
      </c>
      <c r="D29" s="76">
        <v>841</v>
      </c>
      <c r="E29" s="78">
        <v>1.348</v>
      </c>
      <c r="F29" s="69">
        <v>2337</v>
      </c>
      <c r="G29" s="70">
        <f t="shared" si="2"/>
        <v>2757.66</v>
      </c>
      <c r="H29" s="82">
        <v>2292</v>
      </c>
      <c r="I29" s="70">
        <f t="shared" si="3"/>
        <v>2704.56</v>
      </c>
      <c r="J29" s="72">
        <v>2774.7920508474576</v>
      </c>
      <c r="K29" s="70"/>
      <c r="L29" s="72">
        <v>2720.9260508474576</v>
      </c>
      <c r="M29" s="70"/>
    </row>
    <row r="30" spans="1:13" s="53" customFormat="1" ht="15" customHeight="1">
      <c r="A30" s="75" t="s">
        <v>116</v>
      </c>
      <c r="B30" s="76" t="s">
        <v>187</v>
      </c>
      <c r="C30" s="76" t="s">
        <v>148</v>
      </c>
      <c r="D30" s="76">
        <v>889</v>
      </c>
      <c r="E30" s="78">
        <v>1.471</v>
      </c>
      <c r="F30" s="69">
        <v>2431</v>
      </c>
      <c r="G30" s="70">
        <f t="shared" si="2"/>
        <v>2868.58</v>
      </c>
      <c r="H30" s="82">
        <v>2384</v>
      </c>
      <c r="I30" s="70">
        <f t="shared" si="3"/>
        <v>2813.12</v>
      </c>
      <c r="J30" s="72">
        <v>2887.423050847458</v>
      </c>
      <c r="K30" s="70"/>
      <c r="L30" s="72">
        <v>2831.9240508474572</v>
      </c>
      <c r="M30" s="70"/>
    </row>
    <row r="31" spans="1:13" s="53" customFormat="1" ht="15" customHeight="1">
      <c r="A31" s="75" t="s">
        <v>117</v>
      </c>
      <c r="B31" s="76" t="s">
        <v>188</v>
      </c>
      <c r="C31" s="76" t="s">
        <v>148</v>
      </c>
      <c r="D31" s="76">
        <v>937</v>
      </c>
      <c r="E31" s="78">
        <v>1.593</v>
      </c>
      <c r="F31" s="69">
        <v>2507</v>
      </c>
      <c r="G31" s="70">
        <f t="shared" si="2"/>
        <v>2958.2599999999998</v>
      </c>
      <c r="H31" s="82">
        <v>2458</v>
      </c>
      <c r="I31" s="70">
        <f t="shared" si="3"/>
        <v>2900.44</v>
      </c>
      <c r="J31" s="72">
        <v>2977.1920508474573</v>
      </c>
      <c r="K31" s="70"/>
      <c r="L31" s="72">
        <v>2918.427050847458</v>
      </c>
      <c r="M31" s="70"/>
    </row>
    <row r="32" spans="1:13" s="53" customFormat="1" ht="15" customHeight="1">
      <c r="A32" s="75" t="s">
        <v>118</v>
      </c>
      <c r="B32" s="76" t="s">
        <v>189</v>
      </c>
      <c r="C32" s="76" t="s">
        <v>148</v>
      </c>
      <c r="D32" s="76">
        <v>985</v>
      </c>
      <c r="E32" s="78">
        <v>1.716</v>
      </c>
      <c r="F32" s="69">
        <v>2570</v>
      </c>
      <c r="G32" s="70">
        <f t="shared" si="2"/>
        <v>3032.6</v>
      </c>
      <c r="H32" s="82">
        <v>2521</v>
      </c>
      <c r="I32" s="70">
        <f t="shared" si="3"/>
        <v>2974.7799999999997</v>
      </c>
      <c r="J32" s="72">
        <v>3052.2640508474574</v>
      </c>
      <c r="K32" s="70"/>
      <c r="L32" s="72">
        <v>2993.522050847457</v>
      </c>
      <c r="M32" s="70"/>
    </row>
    <row r="33" spans="1:13" s="53" customFormat="1" ht="15" customHeight="1">
      <c r="A33" s="75" t="s">
        <v>97</v>
      </c>
      <c r="B33" s="76" t="s">
        <v>190</v>
      </c>
      <c r="C33" s="76" t="s">
        <v>148</v>
      </c>
      <c r="D33" s="76">
        <v>1033</v>
      </c>
      <c r="E33" s="78">
        <v>1.838</v>
      </c>
      <c r="F33" s="69">
        <v>2628</v>
      </c>
      <c r="G33" s="70">
        <f t="shared" si="2"/>
        <v>3101.04</v>
      </c>
      <c r="H33" s="82">
        <v>2577</v>
      </c>
      <c r="I33" s="70">
        <f t="shared" si="3"/>
        <v>3040.8599999999997</v>
      </c>
      <c r="J33" s="72">
        <v>3120.8270508474575</v>
      </c>
      <c r="K33" s="70"/>
      <c r="L33" s="72">
        <v>3060.440550847457</v>
      </c>
      <c r="M33" s="70"/>
    </row>
    <row r="34" spans="1:13" s="53" customFormat="1" ht="15" customHeight="1">
      <c r="A34" s="75" t="s">
        <v>98</v>
      </c>
      <c r="B34" s="76" t="s">
        <v>191</v>
      </c>
      <c r="C34" s="76" t="s">
        <v>148</v>
      </c>
      <c r="D34" s="76">
        <v>1081</v>
      </c>
      <c r="E34" s="78">
        <v>1.961</v>
      </c>
      <c r="F34" s="69">
        <v>2697</v>
      </c>
      <c r="G34" s="70">
        <f t="shared" si="2"/>
        <v>3182.46</v>
      </c>
      <c r="H34" s="82">
        <v>2644</v>
      </c>
      <c r="I34" s="70">
        <f t="shared" si="3"/>
        <v>3119.9199999999996</v>
      </c>
      <c r="J34" s="72">
        <v>3202.4425508474574</v>
      </c>
      <c r="K34" s="70"/>
      <c r="L34" s="72">
        <v>3140.4115508474574</v>
      </c>
      <c r="M34" s="70"/>
    </row>
    <row r="35" spans="1:13" s="53" customFormat="1" ht="15" customHeight="1">
      <c r="A35" s="75" t="s">
        <v>99</v>
      </c>
      <c r="B35" s="76" t="s">
        <v>192</v>
      </c>
      <c r="C35" s="76" t="s">
        <v>148</v>
      </c>
      <c r="D35" s="76">
        <v>1129</v>
      </c>
      <c r="E35" s="78">
        <v>2.083</v>
      </c>
      <c r="F35" s="69">
        <v>2785</v>
      </c>
      <c r="G35" s="70">
        <f t="shared" si="2"/>
        <v>3286.2999999999997</v>
      </c>
      <c r="H35" s="82">
        <v>2730</v>
      </c>
      <c r="I35" s="70">
        <f t="shared" si="3"/>
        <v>3221.3999999999996</v>
      </c>
      <c r="J35" s="72">
        <v>3306.897050847457</v>
      </c>
      <c r="K35" s="70"/>
      <c r="L35" s="72">
        <v>3241.6115508474572</v>
      </c>
      <c r="M35" s="70"/>
    </row>
    <row r="36" spans="1:13" s="53" customFormat="1" ht="15" customHeight="1">
      <c r="A36" s="75" t="s">
        <v>123</v>
      </c>
      <c r="B36" s="76" t="s">
        <v>193</v>
      </c>
      <c r="C36" s="76" t="s">
        <v>148</v>
      </c>
      <c r="D36" s="76">
        <v>1177</v>
      </c>
      <c r="E36" s="78">
        <v>2.206</v>
      </c>
      <c r="F36" s="69">
        <v>2855</v>
      </c>
      <c r="G36" s="70">
        <f t="shared" si="2"/>
        <v>3368.8999999999996</v>
      </c>
      <c r="H36" s="82">
        <v>2798</v>
      </c>
      <c r="I36" s="70">
        <f t="shared" si="3"/>
        <v>3301.64</v>
      </c>
      <c r="J36" s="72">
        <v>3390.1340508474573</v>
      </c>
      <c r="K36" s="70"/>
      <c r="L36" s="72">
        <v>3323.2155508474575</v>
      </c>
      <c r="M36" s="70"/>
    </row>
    <row r="37" spans="1:13" s="53" customFormat="1" ht="15" customHeight="1">
      <c r="A37" s="75" t="s">
        <v>124</v>
      </c>
      <c r="B37" s="76" t="s">
        <v>194</v>
      </c>
      <c r="C37" s="76" t="s">
        <v>148</v>
      </c>
      <c r="D37" s="76">
        <v>1225</v>
      </c>
      <c r="E37" s="78">
        <v>2.328</v>
      </c>
      <c r="F37" s="69">
        <v>2915</v>
      </c>
      <c r="G37" s="70">
        <f t="shared" si="2"/>
        <v>3439.7</v>
      </c>
      <c r="H37" s="82">
        <v>2858</v>
      </c>
      <c r="I37" s="70">
        <f t="shared" si="3"/>
        <v>3372.4399999999996</v>
      </c>
      <c r="J37" s="72">
        <v>3461.963050847458</v>
      </c>
      <c r="K37" s="70"/>
      <c r="L37" s="72">
        <v>3395.0445508474572</v>
      </c>
      <c r="M37" s="70"/>
    </row>
    <row r="38" spans="1:13" s="53" customFormat="1" ht="15" customHeight="1">
      <c r="A38" s="75" t="s">
        <v>125</v>
      </c>
      <c r="B38" s="76" t="s">
        <v>195</v>
      </c>
      <c r="C38" s="76" t="s">
        <v>148</v>
      </c>
      <c r="D38" s="76">
        <v>1273</v>
      </c>
      <c r="E38" s="78">
        <v>2.451</v>
      </c>
      <c r="F38" s="69">
        <v>2981</v>
      </c>
      <c r="G38" s="70">
        <f t="shared" si="2"/>
        <v>3517.58</v>
      </c>
      <c r="H38" s="82">
        <v>2923</v>
      </c>
      <c r="I38" s="70">
        <f t="shared" si="3"/>
        <v>3449.14</v>
      </c>
      <c r="J38" s="72">
        <v>3540.3125508474573</v>
      </c>
      <c r="K38" s="70"/>
      <c r="L38" s="72">
        <v>3471.749550847457</v>
      </c>
      <c r="M38" s="70"/>
    </row>
    <row r="39" spans="1:13" s="53" customFormat="1" ht="15" customHeight="1">
      <c r="A39" s="75" t="s">
        <v>126</v>
      </c>
      <c r="B39" s="76" t="s">
        <v>196</v>
      </c>
      <c r="C39" s="76" t="s">
        <v>148</v>
      </c>
      <c r="D39" s="76">
        <v>1321</v>
      </c>
      <c r="E39" s="78">
        <v>2.574</v>
      </c>
      <c r="F39" s="69">
        <v>3099</v>
      </c>
      <c r="G39" s="70">
        <f t="shared" si="2"/>
        <v>3656.8199999999997</v>
      </c>
      <c r="H39" s="82">
        <v>3039</v>
      </c>
      <c r="I39" s="70">
        <f t="shared" si="3"/>
        <v>3586.02</v>
      </c>
      <c r="J39" s="72">
        <v>3680.681550847458</v>
      </c>
      <c r="K39" s="70"/>
      <c r="L39" s="72">
        <v>3608.852550847457</v>
      </c>
      <c r="M39" s="70"/>
    </row>
    <row r="40" spans="1:13" s="53" customFormat="1" ht="15" customHeight="1">
      <c r="A40" s="75" t="s">
        <v>127</v>
      </c>
      <c r="B40" s="76" t="s">
        <v>197</v>
      </c>
      <c r="C40" s="76" t="s">
        <v>148</v>
      </c>
      <c r="D40" s="76">
        <v>1369</v>
      </c>
      <c r="E40" s="78">
        <v>2.696</v>
      </c>
      <c r="F40" s="69">
        <v>3164</v>
      </c>
      <c r="G40" s="70">
        <f t="shared" si="2"/>
        <v>3733.52</v>
      </c>
      <c r="H40" s="82">
        <v>3101</v>
      </c>
      <c r="I40" s="70">
        <f t="shared" si="3"/>
        <v>3659.18</v>
      </c>
      <c r="J40" s="72">
        <v>3757.386550847457</v>
      </c>
      <c r="K40" s="70"/>
      <c r="L40" s="72">
        <v>3683.9475508474575</v>
      </c>
      <c r="M40" s="70"/>
    </row>
    <row r="41" spans="1:13" s="53" customFormat="1" ht="15" customHeight="1">
      <c r="A41" s="75" t="s">
        <v>128</v>
      </c>
      <c r="B41" s="76" t="s">
        <v>198</v>
      </c>
      <c r="C41" s="76" t="s">
        <v>148</v>
      </c>
      <c r="D41" s="76">
        <v>1417</v>
      </c>
      <c r="E41" s="78">
        <v>2.819</v>
      </c>
      <c r="F41" s="69">
        <v>3269</v>
      </c>
      <c r="G41" s="70">
        <f t="shared" si="2"/>
        <v>3857.4199999999996</v>
      </c>
      <c r="H41" s="82">
        <v>3205</v>
      </c>
      <c r="I41" s="70">
        <f t="shared" si="3"/>
        <v>3781.8999999999996</v>
      </c>
      <c r="J41" s="72">
        <v>3881.4485508474577</v>
      </c>
      <c r="K41" s="70"/>
      <c r="L41" s="72">
        <v>3806.3535508474574</v>
      </c>
      <c r="M41" s="70"/>
    </row>
    <row r="42" spans="1:13" s="53" customFormat="1" ht="15" customHeight="1">
      <c r="A42" s="75" t="s">
        <v>129</v>
      </c>
      <c r="B42" s="76" t="s">
        <v>199</v>
      </c>
      <c r="C42" s="76" t="s">
        <v>148</v>
      </c>
      <c r="D42" s="76">
        <v>1465</v>
      </c>
      <c r="E42" s="78">
        <v>2.941</v>
      </c>
      <c r="F42" s="79">
        <v>3320</v>
      </c>
      <c r="G42" s="70">
        <f t="shared" si="2"/>
        <v>3917.6</v>
      </c>
      <c r="H42" s="82">
        <v>3255</v>
      </c>
      <c r="I42" s="70">
        <f t="shared" si="3"/>
        <v>3840.8999999999996</v>
      </c>
      <c r="J42" s="72">
        <v>3943.468050847457</v>
      </c>
      <c r="K42" s="70"/>
      <c r="L42" s="72">
        <v>3866.7515508474576</v>
      </c>
      <c r="M42" s="70"/>
    </row>
    <row r="43" spans="1:9" s="65" customFormat="1" ht="15" customHeight="1">
      <c r="A43" s="353" t="s">
        <v>578</v>
      </c>
      <c r="B43" s="354"/>
      <c r="C43" s="354"/>
      <c r="D43" s="354"/>
      <c r="E43" s="354"/>
      <c r="F43" s="354"/>
      <c r="G43" s="354"/>
      <c r="H43" s="354"/>
      <c r="I43" s="354"/>
    </row>
    <row r="44" spans="1:9" s="65" customFormat="1" ht="68.25" customHeight="1">
      <c r="A44" s="351" t="s">
        <v>614</v>
      </c>
      <c r="B44" s="352"/>
      <c r="C44" s="352"/>
      <c r="D44" s="352"/>
      <c r="E44" s="352"/>
      <c r="F44" s="352"/>
      <c r="G44" s="352"/>
      <c r="H44" s="352"/>
      <c r="I44" s="352"/>
    </row>
    <row r="45" spans="1:9" s="65" customFormat="1" ht="15" customHeight="1">
      <c r="A45" s="326"/>
      <c r="B45" s="326"/>
      <c r="C45" s="326"/>
      <c r="D45" s="326"/>
      <c r="E45" s="326"/>
      <c r="F45" s="326"/>
      <c r="G45" s="326"/>
      <c r="H45" s="326"/>
      <c r="I45" s="326"/>
    </row>
    <row r="46" spans="1:9" s="65" customFormat="1" ht="15" customHeight="1">
      <c r="A46" s="349"/>
      <c r="B46" s="350"/>
      <c r="C46" s="350"/>
      <c r="D46" s="350"/>
      <c r="E46" s="350"/>
      <c r="F46" s="350"/>
      <c r="G46" s="350"/>
      <c r="H46" s="350"/>
      <c r="I46" s="350"/>
    </row>
    <row r="47" spans="1:9" s="65" customFormat="1" ht="15" customHeight="1">
      <c r="A47" s="349"/>
      <c r="B47" s="350"/>
      <c r="C47" s="350"/>
      <c r="D47" s="350"/>
      <c r="E47" s="350"/>
      <c r="F47" s="350"/>
      <c r="G47" s="350"/>
      <c r="H47" s="350"/>
      <c r="I47" s="350"/>
    </row>
  </sheetData>
  <sheetProtection password="CB1A" sheet="1"/>
  <mergeCells count="14">
    <mergeCell ref="F6:G6"/>
    <mergeCell ref="A43:I43"/>
    <mergeCell ref="A24:I24"/>
    <mergeCell ref="A10:I10"/>
    <mergeCell ref="A5:I5"/>
    <mergeCell ref="A6:B9"/>
    <mergeCell ref="C6:C9"/>
    <mergeCell ref="H6:I6"/>
    <mergeCell ref="A47:I47"/>
    <mergeCell ref="D6:D8"/>
    <mergeCell ref="E6:E8"/>
    <mergeCell ref="A44:I44"/>
    <mergeCell ref="A45:I45"/>
    <mergeCell ref="A46:I46"/>
  </mergeCells>
  <printOptions/>
  <pageMargins left="0.5905511811023623" right="0.1968503937007874" top="0" bottom="0" header="0.11811023622047245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P1" sqref="P1"/>
    </sheetView>
  </sheetViews>
  <sheetFormatPr defaultColWidth="9.140625" defaultRowHeight="15" customHeight="1"/>
  <cols>
    <col min="1" max="1" width="19.421875" style="83" customWidth="1"/>
    <col min="2" max="2" width="7.28125" style="83" customWidth="1"/>
    <col min="3" max="3" width="5.57421875" style="83" customWidth="1"/>
    <col min="4" max="4" width="8.28125" style="83" customWidth="1"/>
    <col min="5" max="5" width="10.421875" style="83" customWidth="1"/>
    <col min="6" max="6" width="10.140625" style="83" bestFit="1" customWidth="1"/>
    <col min="7" max="7" width="10.7109375" style="83" customWidth="1"/>
    <col min="8" max="8" width="10.140625" style="83" bestFit="1" customWidth="1"/>
    <col min="9" max="9" width="10.7109375" style="83" customWidth="1"/>
    <col min="10" max="13" width="9.140625" style="83" hidden="1" customWidth="1"/>
    <col min="14" max="15" width="0" style="83" hidden="1" customWidth="1"/>
    <col min="16" max="16" width="9.140625" style="83" customWidth="1"/>
    <col min="17" max="16384" width="9.140625" style="83" customWidth="1"/>
  </cols>
  <sheetData>
    <row r="1" spans="1:5" ht="15" customHeight="1">
      <c r="A1" s="50"/>
      <c r="B1" s="50"/>
      <c r="C1" s="50"/>
      <c r="D1" s="50"/>
      <c r="E1" s="50"/>
    </row>
    <row r="2" spans="1:5" ht="15" customHeight="1">
      <c r="A2" s="50"/>
      <c r="B2" s="50"/>
      <c r="C2" s="50"/>
      <c r="D2" s="50"/>
      <c r="E2" s="50"/>
    </row>
    <row r="3" spans="1:5" ht="15" customHeight="1">
      <c r="A3" s="50"/>
      <c r="B3" s="50"/>
      <c r="C3" s="50"/>
      <c r="D3" s="50"/>
      <c r="E3" s="50"/>
    </row>
    <row r="4" spans="1:9" ht="15" customHeight="1">
      <c r="A4" s="51"/>
      <c r="B4" s="52"/>
      <c r="C4" s="50"/>
      <c r="D4" s="50"/>
      <c r="E4" s="50"/>
      <c r="G4" s="363"/>
      <c r="H4" s="319"/>
      <c r="I4" s="319"/>
    </row>
    <row r="5" spans="1:9" ht="32.25" customHeight="1">
      <c r="A5" s="343" t="s">
        <v>307</v>
      </c>
      <c r="B5" s="343"/>
      <c r="C5" s="343"/>
      <c r="D5" s="343"/>
      <c r="E5" s="343"/>
      <c r="F5" s="344"/>
      <c r="G5" s="344"/>
      <c r="H5" s="344"/>
      <c r="I5" s="344"/>
    </row>
    <row r="6" spans="1:9" s="53" customFormat="1" ht="15" customHeight="1">
      <c r="A6" s="332" t="s">
        <v>286</v>
      </c>
      <c r="B6" s="333"/>
      <c r="C6" s="330" t="s">
        <v>141</v>
      </c>
      <c r="D6" s="331" t="s">
        <v>142</v>
      </c>
      <c r="E6" s="340" t="s">
        <v>143</v>
      </c>
      <c r="F6" s="347" t="s">
        <v>257</v>
      </c>
      <c r="G6" s="348"/>
      <c r="H6" s="347" t="s">
        <v>258</v>
      </c>
      <c r="I6" s="348"/>
    </row>
    <row r="7" spans="1:9" s="53" customFormat="1" ht="15" customHeight="1">
      <c r="A7" s="334"/>
      <c r="B7" s="335"/>
      <c r="C7" s="330"/>
      <c r="D7" s="338"/>
      <c r="E7" s="341"/>
      <c r="F7" s="54" t="s">
        <v>528</v>
      </c>
      <c r="G7" s="55" t="s">
        <v>529</v>
      </c>
      <c r="H7" s="54" t="s">
        <v>528</v>
      </c>
      <c r="I7" s="55" t="s">
        <v>529</v>
      </c>
    </row>
    <row r="8" spans="1:9" s="53" customFormat="1" ht="15" customHeight="1">
      <c r="A8" s="334"/>
      <c r="B8" s="335"/>
      <c r="C8" s="330"/>
      <c r="D8" s="339"/>
      <c r="E8" s="342"/>
      <c r="F8" s="92" t="s">
        <v>526</v>
      </c>
      <c r="G8" s="93" t="s">
        <v>527</v>
      </c>
      <c r="H8" s="92" t="s">
        <v>526</v>
      </c>
      <c r="I8" s="93" t="s">
        <v>527</v>
      </c>
    </row>
    <row r="9" spans="1:9" s="53" customFormat="1" ht="15" customHeight="1">
      <c r="A9" s="345"/>
      <c r="B9" s="346"/>
      <c r="C9" s="330"/>
      <c r="D9" s="76" t="s">
        <v>149</v>
      </c>
      <c r="E9" s="90" t="s">
        <v>150</v>
      </c>
      <c r="F9" s="62" t="s">
        <v>147</v>
      </c>
      <c r="G9" s="63" t="s">
        <v>147</v>
      </c>
      <c r="H9" s="62" t="s">
        <v>147</v>
      </c>
      <c r="I9" s="63" t="s">
        <v>147</v>
      </c>
    </row>
    <row r="10" spans="1:9" s="91" customFormat="1" ht="15" customHeight="1">
      <c r="A10" s="364" t="s">
        <v>520</v>
      </c>
      <c r="B10" s="365"/>
      <c r="C10" s="365"/>
      <c r="D10" s="365"/>
      <c r="E10" s="365"/>
      <c r="F10" s="365"/>
      <c r="G10" s="365"/>
      <c r="H10" s="365"/>
      <c r="I10" s="366"/>
    </row>
    <row r="11" spans="1:13" s="53" customFormat="1" ht="15" customHeight="1">
      <c r="A11" s="75" t="s">
        <v>174</v>
      </c>
      <c r="B11" s="76" t="s">
        <v>292</v>
      </c>
      <c r="C11" s="76" t="s">
        <v>148</v>
      </c>
      <c r="D11" s="76">
        <v>646</v>
      </c>
      <c r="E11" s="78">
        <v>0.4</v>
      </c>
      <c r="F11" s="81">
        <v>1563</v>
      </c>
      <c r="G11" s="70">
        <f aca="true" t="shared" si="0" ref="G11:G23">F11*1.18</f>
        <v>1844.34</v>
      </c>
      <c r="H11" s="82">
        <v>1518</v>
      </c>
      <c r="I11" s="70">
        <f aca="true" t="shared" si="1" ref="I11:I23">H11*1.18</f>
        <v>1791.24</v>
      </c>
      <c r="J11" s="72">
        <v>1749.7510508474575</v>
      </c>
      <c r="K11" s="70"/>
      <c r="L11" s="72">
        <v>1699.1510508474576</v>
      </c>
      <c r="M11" s="70"/>
    </row>
    <row r="12" spans="1:13" s="53" customFormat="1" ht="15" customHeight="1">
      <c r="A12" s="75" t="s">
        <v>131</v>
      </c>
      <c r="B12" s="76" t="s">
        <v>293</v>
      </c>
      <c r="C12" s="76" t="s">
        <v>148</v>
      </c>
      <c r="D12" s="76">
        <v>742</v>
      </c>
      <c r="E12" s="78">
        <v>0.479</v>
      </c>
      <c r="F12" s="81">
        <v>1631</v>
      </c>
      <c r="G12" s="70">
        <f t="shared" si="0"/>
        <v>1924.58</v>
      </c>
      <c r="H12" s="82">
        <v>1582</v>
      </c>
      <c r="I12" s="70">
        <f t="shared" si="1"/>
        <v>1866.76</v>
      </c>
      <c r="J12" s="72">
        <v>1824.8460508474577</v>
      </c>
      <c r="K12" s="70"/>
      <c r="L12" s="72">
        <v>1770.9800508474577</v>
      </c>
      <c r="M12" s="70"/>
    </row>
    <row r="13" spans="1:13" s="53" customFormat="1" ht="15" customHeight="1">
      <c r="A13" s="75" t="s">
        <v>132</v>
      </c>
      <c r="B13" s="76" t="s">
        <v>294</v>
      </c>
      <c r="C13" s="76" t="s">
        <v>148</v>
      </c>
      <c r="D13" s="76">
        <v>646</v>
      </c>
      <c r="E13" s="78">
        <v>0.655</v>
      </c>
      <c r="F13" s="81">
        <v>1669</v>
      </c>
      <c r="G13" s="70">
        <f t="shared" si="0"/>
        <v>1969.4199999999998</v>
      </c>
      <c r="H13" s="82">
        <v>1621</v>
      </c>
      <c r="I13" s="70">
        <f t="shared" si="1"/>
        <v>1912.78</v>
      </c>
      <c r="J13" s="72">
        <v>1867.2810508474572</v>
      </c>
      <c r="K13" s="70"/>
      <c r="L13" s="72">
        <v>1813.4035508474576</v>
      </c>
      <c r="M13" s="70"/>
    </row>
    <row r="14" spans="1:13" s="53" customFormat="1" ht="15" customHeight="1">
      <c r="A14" s="75" t="s">
        <v>133</v>
      </c>
      <c r="B14" s="76" t="s">
        <v>295</v>
      </c>
      <c r="C14" s="76" t="s">
        <v>148</v>
      </c>
      <c r="D14" s="76">
        <v>742</v>
      </c>
      <c r="E14" s="78">
        <v>0.787</v>
      </c>
      <c r="F14" s="81">
        <v>1753</v>
      </c>
      <c r="G14" s="70">
        <f t="shared" si="0"/>
        <v>2068.54</v>
      </c>
      <c r="H14" s="82">
        <v>1701</v>
      </c>
      <c r="I14" s="70">
        <f t="shared" si="1"/>
        <v>2007.1799999999998</v>
      </c>
      <c r="J14" s="72">
        <v>1960.3045508474574</v>
      </c>
      <c r="K14" s="70"/>
      <c r="L14" s="72">
        <v>1903.1840508474575</v>
      </c>
      <c r="M14" s="70"/>
    </row>
    <row r="15" spans="1:13" s="53" customFormat="1" ht="15" customHeight="1">
      <c r="A15" s="75" t="s">
        <v>134</v>
      </c>
      <c r="B15" s="76" t="s">
        <v>176</v>
      </c>
      <c r="C15" s="76" t="s">
        <v>148</v>
      </c>
      <c r="D15" s="76">
        <v>838</v>
      </c>
      <c r="E15" s="78">
        <v>0.918</v>
      </c>
      <c r="F15" s="81">
        <v>1853</v>
      </c>
      <c r="G15" s="70">
        <f t="shared" si="0"/>
        <v>2186.54</v>
      </c>
      <c r="H15" s="82">
        <v>1798</v>
      </c>
      <c r="I15" s="70">
        <f t="shared" si="1"/>
        <v>2121.64</v>
      </c>
      <c r="J15" s="72">
        <v>2071.302550847458</v>
      </c>
      <c r="K15" s="70"/>
      <c r="L15" s="72">
        <v>2010.9045508474574</v>
      </c>
      <c r="M15" s="70"/>
    </row>
    <row r="16" spans="1:13" s="53" customFormat="1" ht="15" customHeight="1">
      <c r="A16" s="75" t="s">
        <v>135</v>
      </c>
      <c r="B16" s="76" t="s">
        <v>177</v>
      </c>
      <c r="C16" s="76" t="s">
        <v>148</v>
      </c>
      <c r="D16" s="76">
        <v>934</v>
      </c>
      <c r="E16" s="78">
        <v>1.049</v>
      </c>
      <c r="F16" s="81">
        <v>1970</v>
      </c>
      <c r="G16" s="70">
        <f t="shared" si="0"/>
        <v>2324.6</v>
      </c>
      <c r="H16" s="82">
        <v>1913</v>
      </c>
      <c r="I16" s="70">
        <f t="shared" si="1"/>
        <v>2257.3399999999997</v>
      </c>
      <c r="J16" s="72">
        <v>2201.8850508474575</v>
      </c>
      <c r="K16" s="70"/>
      <c r="L16" s="72">
        <v>2138.2210508474577</v>
      </c>
      <c r="M16" s="70"/>
    </row>
    <row r="17" spans="1:13" s="53" customFormat="1" ht="15" customHeight="1">
      <c r="A17" s="75" t="s">
        <v>136</v>
      </c>
      <c r="B17" s="76" t="s">
        <v>178</v>
      </c>
      <c r="C17" s="76" t="s">
        <v>148</v>
      </c>
      <c r="D17" s="76">
        <v>1030</v>
      </c>
      <c r="E17" s="78">
        <v>1.18</v>
      </c>
      <c r="F17" s="81">
        <v>2042</v>
      </c>
      <c r="G17" s="70">
        <f t="shared" si="0"/>
        <v>2409.56</v>
      </c>
      <c r="H17" s="82">
        <v>1982</v>
      </c>
      <c r="I17" s="70">
        <f t="shared" si="1"/>
        <v>2338.7599999999998</v>
      </c>
      <c r="J17" s="72">
        <v>2281.8675508474576</v>
      </c>
      <c r="K17" s="70"/>
      <c r="L17" s="72">
        <v>2214.9375508474573</v>
      </c>
      <c r="M17" s="70"/>
    </row>
    <row r="18" spans="1:13" s="53" customFormat="1" ht="15" customHeight="1">
      <c r="A18" s="75" t="s">
        <v>137</v>
      </c>
      <c r="B18" s="76" t="s">
        <v>179</v>
      </c>
      <c r="C18" s="76" t="s">
        <v>148</v>
      </c>
      <c r="D18" s="76">
        <v>1126</v>
      </c>
      <c r="E18" s="78">
        <v>1.311</v>
      </c>
      <c r="F18" s="81">
        <v>2104</v>
      </c>
      <c r="G18" s="70">
        <f t="shared" si="0"/>
        <v>2482.72</v>
      </c>
      <c r="H18" s="82">
        <v>2042</v>
      </c>
      <c r="I18" s="70">
        <f t="shared" si="1"/>
        <v>2409.56</v>
      </c>
      <c r="J18" s="72">
        <v>2350.419050847457</v>
      </c>
      <c r="K18" s="70"/>
      <c r="L18" s="72">
        <v>2281.8675508474576</v>
      </c>
      <c r="M18" s="70"/>
    </row>
    <row r="19" spans="1:13" s="53" customFormat="1" ht="15" customHeight="1">
      <c r="A19" s="75" t="s">
        <v>138</v>
      </c>
      <c r="B19" s="76" t="s">
        <v>180</v>
      </c>
      <c r="C19" s="76" t="s">
        <v>148</v>
      </c>
      <c r="D19" s="76">
        <v>1222</v>
      </c>
      <c r="E19" s="78">
        <v>1.442</v>
      </c>
      <c r="F19" s="81">
        <v>2178</v>
      </c>
      <c r="G19" s="70">
        <f t="shared" si="0"/>
        <v>2570.04</v>
      </c>
      <c r="H19" s="82">
        <v>2114</v>
      </c>
      <c r="I19" s="70">
        <f t="shared" si="1"/>
        <v>2494.52</v>
      </c>
      <c r="J19" s="72">
        <v>2432.0230508474574</v>
      </c>
      <c r="K19" s="70"/>
      <c r="L19" s="72">
        <v>2361.8270508474575</v>
      </c>
      <c r="M19" s="70"/>
    </row>
    <row r="20" spans="1:13" s="53" customFormat="1" ht="15" customHeight="1">
      <c r="A20" s="75" t="s">
        <v>139</v>
      </c>
      <c r="B20" s="76" t="s">
        <v>181</v>
      </c>
      <c r="C20" s="76" t="s">
        <v>148</v>
      </c>
      <c r="D20" s="76">
        <v>1318</v>
      </c>
      <c r="E20" s="78">
        <v>1.573</v>
      </c>
      <c r="F20" s="81">
        <v>2297</v>
      </c>
      <c r="G20" s="70">
        <f t="shared" si="0"/>
        <v>2710.46</v>
      </c>
      <c r="H20" s="82">
        <v>2229</v>
      </c>
      <c r="I20" s="70">
        <f t="shared" si="1"/>
        <v>2630.22</v>
      </c>
      <c r="J20" s="72">
        <v>2564.2385508474576</v>
      </c>
      <c r="K20" s="70"/>
      <c r="L20" s="72">
        <v>2489.155050847458</v>
      </c>
      <c r="M20" s="70"/>
    </row>
    <row r="21" spans="1:13" s="53" customFormat="1" ht="15" customHeight="1">
      <c r="A21" s="75" t="s">
        <v>140</v>
      </c>
      <c r="B21" s="76" t="s">
        <v>182</v>
      </c>
      <c r="C21" s="76" t="s">
        <v>148</v>
      </c>
      <c r="D21" s="76">
        <v>1414</v>
      </c>
      <c r="E21" s="78">
        <v>1.704</v>
      </c>
      <c r="F21" s="81">
        <v>2364</v>
      </c>
      <c r="G21" s="70">
        <f t="shared" si="0"/>
        <v>2789.52</v>
      </c>
      <c r="H21" s="82">
        <v>2295</v>
      </c>
      <c r="I21" s="70">
        <f t="shared" si="1"/>
        <v>2708.1</v>
      </c>
      <c r="J21" s="72">
        <v>2639.3220508474574</v>
      </c>
      <c r="K21" s="70"/>
      <c r="L21" s="72">
        <v>2562.5940508474573</v>
      </c>
      <c r="M21" s="70"/>
    </row>
    <row r="22" spans="1:13" s="53" customFormat="1" ht="15" customHeight="1">
      <c r="A22" s="75" t="s">
        <v>254</v>
      </c>
      <c r="B22" s="76" t="s">
        <v>183</v>
      </c>
      <c r="C22" s="76" t="s">
        <v>148</v>
      </c>
      <c r="D22" s="76">
        <v>1510</v>
      </c>
      <c r="E22" s="78">
        <v>1.835</v>
      </c>
      <c r="F22" s="81">
        <v>2442</v>
      </c>
      <c r="G22" s="70">
        <f t="shared" si="0"/>
        <v>2881.56</v>
      </c>
      <c r="H22" s="82">
        <v>2370</v>
      </c>
      <c r="I22" s="70">
        <f t="shared" si="1"/>
        <v>2796.6</v>
      </c>
      <c r="J22" s="72">
        <v>2725.825050847458</v>
      </c>
      <c r="K22" s="70"/>
      <c r="L22" s="72">
        <v>2645.8540508474575</v>
      </c>
      <c r="M22" s="70"/>
    </row>
    <row r="23" spans="1:13" s="53" customFormat="1" ht="15" customHeight="1">
      <c r="A23" s="75" t="s">
        <v>255</v>
      </c>
      <c r="B23" s="76" t="s">
        <v>184</v>
      </c>
      <c r="C23" s="76" t="s">
        <v>148</v>
      </c>
      <c r="D23" s="76">
        <v>1606</v>
      </c>
      <c r="E23" s="78">
        <v>1.966</v>
      </c>
      <c r="F23" s="81">
        <v>2543</v>
      </c>
      <c r="G23" s="70">
        <f t="shared" si="0"/>
        <v>3000.74</v>
      </c>
      <c r="H23" s="82">
        <v>2469</v>
      </c>
      <c r="I23" s="70">
        <f t="shared" si="1"/>
        <v>2913.42</v>
      </c>
      <c r="J23" s="72">
        <v>2838.4560508474574</v>
      </c>
      <c r="K23" s="70"/>
      <c r="L23" s="72">
        <v>2755.2075508474577</v>
      </c>
      <c r="M23" s="70"/>
    </row>
    <row r="24" spans="1:10" s="91" customFormat="1" ht="15" customHeight="1">
      <c r="A24" s="364" t="s">
        <v>521</v>
      </c>
      <c r="B24" s="365"/>
      <c r="C24" s="365"/>
      <c r="D24" s="365"/>
      <c r="E24" s="365"/>
      <c r="F24" s="365"/>
      <c r="G24" s="365"/>
      <c r="H24" s="365"/>
      <c r="I24" s="366"/>
      <c r="J24" s="53"/>
    </row>
    <row r="25" spans="1:13" s="53" customFormat="1" ht="15" customHeight="1">
      <c r="A25" s="75" t="s">
        <v>256</v>
      </c>
      <c r="B25" s="76" t="s">
        <v>200</v>
      </c>
      <c r="C25" s="76" t="s">
        <v>148</v>
      </c>
      <c r="D25" s="76">
        <v>601</v>
      </c>
      <c r="E25" s="78">
        <v>0.7</v>
      </c>
      <c r="F25" s="81">
        <v>2422</v>
      </c>
      <c r="G25" s="70">
        <f aca="true" t="shared" si="2" ref="G25:G42">F25*1.18</f>
        <v>2857.96</v>
      </c>
      <c r="H25" s="82">
        <v>2375</v>
      </c>
      <c r="I25" s="70">
        <f aca="true" t="shared" si="3" ref="I25:I42">H25*1.18</f>
        <v>2802.5</v>
      </c>
      <c r="J25" s="72">
        <v>2704.6075508474573</v>
      </c>
      <c r="K25" s="70"/>
      <c r="L25" s="72">
        <v>2652.3860508474577</v>
      </c>
      <c r="M25" s="70"/>
    </row>
    <row r="26" spans="1:13" s="53" customFormat="1" ht="15" customHeight="1">
      <c r="A26" s="75" t="s">
        <v>112</v>
      </c>
      <c r="B26" s="76" t="s">
        <v>201</v>
      </c>
      <c r="C26" s="76" t="s">
        <v>148</v>
      </c>
      <c r="D26" s="76">
        <v>697</v>
      </c>
      <c r="E26" s="78">
        <v>0.85</v>
      </c>
      <c r="F26" s="81">
        <v>2485</v>
      </c>
      <c r="G26" s="70">
        <f t="shared" si="2"/>
        <v>2932.2999999999997</v>
      </c>
      <c r="H26" s="82">
        <v>2437</v>
      </c>
      <c r="I26" s="70">
        <f t="shared" si="3"/>
        <v>2875.66</v>
      </c>
      <c r="J26" s="72">
        <v>2774.7920508474576</v>
      </c>
      <c r="K26" s="70"/>
      <c r="L26" s="72">
        <v>2720.9260508474576</v>
      </c>
      <c r="M26" s="70"/>
    </row>
    <row r="27" spans="1:13" s="53" customFormat="1" ht="15" customHeight="1">
      <c r="A27" s="75" t="s">
        <v>113</v>
      </c>
      <c r="B27" s="76" t="s">
        <v>202</v>
      </c>
      <c r="C27" s="76" t="s">
        <v>148</v>
      </c>
      <c r="D27" s="76">
        <v>793</v>
      </c>
      <c r="E27" s="78">
        <v>1</v>
      </c>
      <c r="F27" s="81">
        <v>2587</v>
      </c>
      <c r="G27" s="70">
        <f t="shared" si="2"/>
        <v>3052.66</v>
      </c>
      <c r="H27" s="82">
        <v>2537</v>
      </c>
      <c r="I27" s="70">
        <f t="shared" si="3"/>
        <v>2993.66</v>
      </c>
      <c r="J27" s="72">
        <v>2887.423050847458</v>
      </c>
      <c r="K27" s="70"/>
      <c r="L27" s="72">
        <v>2831.9240508474572</v>
      </c>
      <c r="M27" s="70"/>
    </row>
    <row r="28" spans="1:13" s="53" customFormat="1" ht="15" customHeight="1">
      <c r="A28" s="75" t="s">
        <v>114</v>
      </c>
      <c r="B28" s="76" t="s">
        <v>185</v>
      </c>
      <c r="C28" s="76" t="s">
        <v>148</v>
      </c>
      <c r="D28" s="76">
        <v>793</v>
      </c>
      <c r="E28" s="78">
        <v>1.226</v>
      </c>
      <c r="F28" s="81">
        <v>2422</v>
      </c>
      <c r="G28" s="70">
        <f t="shared" si="2"/>
        <v>2857.96</v>
      </c>
      <c r="H28" s="82">
        <v>2375</v>
      </c>
      <c r="I28" s="70">
        <f t="shared" si="3"/>
        <v>2802.5</v>
      </c>
      <c r="J28" s="72">
        <v>2704.6075508474573</v>
      </c>
      <c r="K28" s="70"/>
      <c r="L28" s="72">
        <v>2652.3860508474577</v>
      </c>
      <c r="M28" s="70"/>
    </row>
    <row r="29" spans="1:13" s="53" customFormat="1" ht="15" customHeight="1">
      <c r="A29" s="75" t="s">
        <v>115</v>
      </c>
      <c r="B29" s="76" t="s">
        <v>186</v>
      </c>
      <c r="C29" s="76" t="s">
        <v>148</v>
      </c>
      <c r="D29" s="76">
        <v>841</v>
      </c>
      <c r="E29" s="78">
        <v>1.348</v>
      </c>
      <c r="F29" s="81">
        <v>2485</v>
      </c>
      <c r="G29" s="70">
        <f t="shared" si="2"/>
        <v>2932.2999999999997</v>
      </c>
      <c r="H29" s="82">
        <v>2437</v>
      </c>
      <c r="I29" s="70">
        <f t="shared" si="3"/>
        <v>2875.66</v>
      </c>
      <c r="J29" s="72">
        <v>2774.7920508474576</v>
      </c>
      <c r="K29" s="70"/>
      <c r="L29" s="72">
        <v>2720.9260508474576</v>
      </c>
      <c r="M29" s="70"/>
    </row>
    <row r="30" spans="1:13" s="53" customFormat="1" ht="15" customHeight="1">
      <c r="A30" s="75" t="s">
        <v>116</v>
      </c>
      <c r="B30" s="76" t="s">
        <v>187</v>
      </c>
      <c r="C30" s="76" t="s">
        <v>148</v>
      </c>
      <c r="D30" s="76">
        <v>889</v>
      </c>
      <c r="E30" s="78">
        <v>1.471</v>
      </c>
      <c r="F30" s="81">
        <v>2587</v>
      </c>
      <c r="G30" s="70">
        <f t="shared" si="2"/>
        <v>3052.66</v>
      </c>
      <c r="H30" s="82">
        <v>2537</v>
      </c>
      <c r="I30" s="70">
        <f t="shared" si="3"/>
        <v>2993.66</v>
      </c>
      <c r="J30" s="72">
        <v>2887.423050847458</v>
      </c>
      <c r="K30" s="70"/>
      <c r="L30" s="72">
        <v>2831.9240508474572</v>
      </c>
      <c r="M30" s="70"/>
    </row>
    <row r="31" spans="1:13" s="53" customFormat="1" ht="15" customHeight="1">
      <c r="A31" s="75" t="s">
        <v>117</v>
      </c>
      <c r="B31" s="76" t="s">
        <v>188</v>
      </c>
      <c r="C31" s="76" t="s">
        <v>148</v>
      </c>
      <c r="D31" s="76">
        <v>937</v>
      </c>
      <c r="E31" s="78">
        <v>1.593</v>
      </c>
      <c r="F31" s="81">
        <v>2667</v>
      </c>
      <c r="G31" s="70">
        <f t="shared" si="2"/>
        <v>3147.06</v>
      </c>
      <c r="H31" s="82">
        <v>2614</v>
      </c>
      <c r="I31" s="70">
        <f t="shared" si="3"/>
        <v>3084.52</v>
      </c>
      <c r="J31" s="72">
        <v>2977.1920508474573</v>
      </c>
      <c r="K31" s="70"/>
      <c r="L31" s="72">
        <v>2918.427050847458</v>
      </c>
      <c r="M31" s="70"/>
    </row>
    <row r="32" spans="1:13" s="53" customFormat="1" ht="15" customHeight="1">
      <c r="A32" s="75" t="s">
        <v>118</v>
      </c>
      <c r="B32" s="76" t="s">
        <v>189</v>
      </c>
      <c r="C32" s="76" t="s">
        <v>148</v>
      </c>
      <c r="D32" s="76">
        <v>985</v>
      </c>
      <c r="E32" s="78">
        <v>1.716</v>
      </c>
      <c r="F32" s="81">
        <v>2735</v>
      </c>
      <c r="G32" s="70">
        <f t="shared" si="2"/>
        <v>3227.2999999999997</v>
      </c>
      <c r="H32" s="82">
        <v>2682</v>
      </c>
      <c r="I32" s="70">
        <f t="shared" si="3"/>
        <v>3164.7599999999998</v>
      </c>
      <c r="J32" s="72">
        <v>3052.2640508474574</v>
      </c>
      <c r="K32" s="70"/>
      <c r="L32" s="72">
        <v>2993.522050847457</v>
      </c>
      <c r="M32" s="70"/>
    </row>
    <row r="33" spans="1:13" s="53" customFormat="1" ht="15" customHeight="1">
      <c r="A33" s="75" t="s">
        <v>97</v>
      </c>
      <c r="B33" s="76" t="s">
        <v>190</v>
      </c>
      <c r="C33" s="76" t="s">
        <v>148</v>
      </c>
      <c r="D33" s="76">
        <v>1033</v>
      </c>
      <c r="E33" s="78">
        <v>1.838</v>
      </c>
      <c r="F33" s="81">
        <v>2797</v>
      </c>
      <c r="G33" s="70">
        <f t="shared" si="2"/>
        <v>3300.46</v>
      </c>
      <c r="H33" s="82">
        <v>2742</v>
      </c>
      <c r="I33" s="70">
        <f t="shared" si="3"/>
        <v>3235.56</v>
      </c>
      <c r="J33" s="72">
        <v>3120.8270508474575</v>
      </c>
      <c r="K33" s="70"/>
      <c r="L33" s="72">
        <v>3060.440550847457</v>
      </c>
      <c r="M33" s="70"/>
    </row>
    <row r="34" spans="1:13" s="53" customFormat="1" ht="15" customHeight="1">
      <c r="A34" s="75" t="s">
        <v>98</v>
      </c>
      <c r="B34" s="76" t="s">
        <v>191</v>
      </c>
      <c r="C34" s="76" t="s">
        <v>148</v>
      </c>
      <c r="D34" s="76">
        <v>1081</v>
      </c>
      <c r="E34" s="78">
        <v>1.961</v>
      </c>
      <c r="F34" s="81">
        <v>2870</v>
      </c>
      <c r="G34" s="70">
        <f t="shared" si="2"/>
        <v>3386.6</v>
      </c>
      <c r="H34" s="82">
        <v>2814</v>
      </c>
      <c r="I34" s="70">
        <f t="shared" si="3"/>
        <v>3320.52</v>
      </c>
      <c r="J34" s="72">
        <v>3202.4425508474574</v>
      </c>
      <c r="K34" s="70"/>
      <c r="L34" s="72">
        <v>3140.4115508474574</v>
      </c>
      <c r="M34" s="70"/>
    </row>
    <row r="35" spans="1:13" s="53" customFormat="1" ht="15" customHeight="1">
      <c r="A35" s="75" t="s">
        <v>99</v>
      </c>
      <c r="B35" s="76" t="s">
        <v>192</v>
      </c>
      <c r="C35" s="76" t="s">
        <v>148</v>
      </c>
      <c r="D35" s="76">
        <v>1129</v>
      </c>
      <c r="E35" s="78">
        <v>2.083</v>
      </c>
      <c r="F35" s="81">
        <v>2964</v>
      </c>
      <c r="G35" s="70">
        <f t="shared" si="2"/>
        <v>3497.52</v>
      </c>
      <c r="H35" s="82">
        <v>2905</v>
      </c>
      <c r="I35" s="70">
        <f t="shared" si="3"/>
        <v>3427.8999999999996</v>
      </c>
      <c r="J35" s="72">
        <v>3306.897050847457</v>
      </c>
      <c r="K35" s="70"/>
      <c r="L35" s="72">
        <v>3241.6115508474572</v>
      </c>
      <c r="M35" s="70"/>
    </row>
    <row r="36" spans="1:13" s="53" customFormat="1" ht="15" customHeight="1">
      <c r="A36" s="75" t="s">
        <v>123</v>
      </c>
      <c r="B36" s="76" t="s">
        <v>193</v>
      </c>
      <c r="C36" s="76" t="s">
        <v>148</v>
      </c>
      <c r="D36" s="76">
        <v>1177</v>
      </c>
      <c r="E36" s="78">
        <v>2.206</v>
      </c>
      <c r="F36" s="81">
        <v>3039</v>
      </c>
      <c r="G36" s="70">
        <f t="shared" si="2"/>
        <v>3586.02</v>
      </c>
      <c r="H36" s="82">
        <v>2979</v>
      </c>
      <c r="I36" s="70">
        <f t="shared" si="3"/>
        <v>3515.22</v>
      </c>
      <c r="J36" s="72">
        <v>3390.1340508474573</v>
      </c>
      <c r="K36" s="70"/>
      <c r="L36" s="72">
        <v>3323.2155508474575</v>
      </c>
      <c r="M36" s="70"/>
    </row>
    <row r="37" spans="1:13" s="53" customFormat="1" ht="15" customHeight="1">
      <c r="A37" s="75" t="s">
        <v>124</v>
      </c>
      <c r="B37" s="76" t="s">
        <v>194</v>
      </c>
      <c r="C37" s="76" t="s">
        <v>148</v>
      </c>
      <c r="D37" s="76">
        <v>1225</v>
      </c>
      <c r="E37" s="78">
        <v>2.328</v>
      </c>
      <c r="F37" s="81">
        <v>3104</v>
      </c>
      <c r="G37" s="70">
        <f t="shared" si="2"/>
        <v>3662.72</v>
      </c>
      <c r="H37" s="82">
        <v>3043</v>
      </c>
      <c r="I37" s="70">
        <f t="shared" si="3"/>
        <v>3590.74</v>
      </c>
      <c r="J37" s="72">
        <v>3461.963050847458</v>
      </c>
      <c r="K37" s="70"/>
      <c r="L37" s="72">
        <v>3395.0445508474572</v>
      </c>
      <c r="M37" s="70"/>
    </row>
    <row r="38" spans="1:13" s="53" customFormat="1" ht="15" customHeight="1">
      <c r="A38" s="75" t="s">
        <v>125</v>
      </c>
      <c r="B38" s="76" t="s">
        <v>195</v>
      </c>
      <c r="C38" s="76" t="s">
        <v>148</v>
      </c>
      <c r="D38" s="76">
        <v>1273</v>
      </c>
      <c r="E38" s="78">
        <v>2.451</v>
      </c>
      <c r="F38" s="81">
        <v>3174</v>
      </c>
      <c r="G38" s="70">
        <f t="shared" si="2"/>
        <v>3745.3199999999997</v>
      </c>
      <c r="H38" s="82">
        <v>3113</v>
      </c>
      <c r="I38" s="70">
        <f t="shared" si="3"/>
        <v>3673.3399999999997</v>
      </c>
      <c r="J38" s="72">
        <v>3540.3125508474573</v>
      </c>
      <c r="K38" s="70"/>
      <c r="L38" s="72">
        <v>3471.749550847457</v>
      </c>
      <c r="M38" s="70"/>
    </row>
    <row r="39" spans="1:13" s="53" customFormat="1" ht="15" customHeight="1">
      <c r="A39" s="75" t="s">
        <v>126</v>
      </c>
      <c r="B39" s="76" t="s">
        <v>196</v>
      </c>
      <c r="C39" s="76" t="s">
        <v>148</v>
      </c>
      <c r="D39" s="76">
        <v>1321</v>
      </c>
      <c r="E39" s="78">
        <v>2.574</v>
      </c>
      <c r="F39" s="81">
        <v>3301</v>
      </c>
      <c r="G39" s="70">
        <f t="shared" si="2"/>
        <v>3895.18</v>
      </c>
      <c r="H39" s="82">
        <v>3236</v>
      </c>
      <c r="I39" s="70">
        <f t="shared" si="3"/>
        <v>3818.48</v>
      </c>
      <c r="J39" s="72">
        <v>3680.681550847458</v>
      </c>
      <c r="K39" s="70"/>
      <c r="L39" s="72">
        <v>3608.852550847457</v>
      </c>
      <c r="M39" s="70"/>
    </row>
    <row r="40" spans="1:13" s="53" customFormat="1" ht="15" customHeight="1">
      <c r="A40" s="75" t="s">
        <v>127</v>
      </c>
      <c r="B40" s="76" t="s">
        <v>197</v>
      </c>
      <c r="C40" s="76" t="s">
        <v>148</v>
      </c>
      <c r="D40" s="76">
        <v>1369</v>
      </c>
      <c r="E40" s="78">
        <v>2.696</v>
      </c>
      <c r="F40" s="81">
        <v>3370</v>
      </c>
      <c r="G40" s="70">
        <f t="shared" si="2"/>
        <v>3976.6</v>
      </c>
      <c r="H40" s="82">
        <v>3304</v>
      </c>
      <c r="I40" s="70">
        <f t="shared" si="3"/>
        <v>3898.72</v>
      </c>
      <c r="J40" s="72">
        <v>3757.386550847457</v>
      </c>
      <c r="K40" s="70"/>
      <c r="L40" s="72">
        <v>3683.9475508474575</v>
      </c>
      <c r="M40" s="70"/>
    </row>
    <row r="41" spans="1:13" s="53" customFormat="1" ht="15" customHeight="1">
      <c r="A41" s="75" t="s">
        <v>128</v>
      </c>
      <c r="B41" s="76" t="s">
        <v>198</v>
      </c>
      <c r="C41" s="76" t="s">
        <v>148</v>
      </c>
      <c r="D41" s="76">
        <v>1417</v>
      </c>
      <c r="E41" s="78">
        <v>2.819</v>
      </c>
      <c r="F41" s="81">
        <v>3481</v>
      </c>
      <c r="G41" s="70">
        <f t="shared" si="2"/>
        <v>4107.58</v>
      </c>
      <c r="H41" s="82">
        <v>3414</v>
      </c>
      <c r="I41" s="70">
        <f t="shared" si="3"/>
        <v>4028.52</v>
      </c>
      <c r="J41" s="72">
        <v>3881.4485508474577</v>
      </c>
      <c r="K41" s="70"/>
      <c r="L41" s="72">
        <v>3806.3535508474574</v>
      </c>
      <c r="M41" s="70"/>
    </row>
    <row r="42" spans="1:13" s="53" customFormat="1" ht="15" customHeight="1">
      <c r="A42" s="75" t="s">
        <v>129</v>
      </c>
      <c r="B42" s="76" t="s">
        <v>199</v>
      </c>
      <c r="C42" s="76" t="s">
        <v>148</v>
      </c>
      <c r="D42" s="76">
        <v>1465</v>
      </c>
      <c r="E42" s="78">
        <v>2.941</v>
      </c>
      <c r="F42" s="81">
        <v>3537</v>
      </c>
      <c r="G42" s="70">
        <f t="shared" si="2"/>
        <v>4173.66</v>
      </c>
      <c r="H42" s="82">
        <v>3468</v>
      </c>
      <c r="I42" s="70">
        <f t="shared" si="3"/>
        <v>4092.24</v>
      </c>
      <c r="J42" s="72">
        <v>3943.468050847457</v>
      </c>
      <c r="K42" s="70"/>
      <c r="L42" s="72">
        <v>3866.7515508474576</v>
      </c>
      <c r="M42" s="70"/>
    </row>
    <row r="43" spans="1:9" s="65" customFormat="1" ht="15" customHeight="1">
      <c r="A43" s="360" t="s">
        <v>629</v>
      </c>
      <c r="B43" s="361"/>
      <c r="C43" s="361"/>
      <c r="D43" s="361"/>
      <c r="E43" s="361"/>
      <c r="F43" s="361"/>
      <c r="G43" s="361"/>
      <c r="H43" s="361"/>
      <c r="I43" s="361"/>
    </row>
    <row r="44" spans="1:9" s="65" customFormat="1" ht="15" customHeight="1">
      <c r="A44" s="358" t="s">
        <v>593</v>
      </c>
      <c r="B44" s="359"/>
      <c r="C44" s="359"/>
      <c r="D44" s="359"/>
      <c r="E44" s="359"/>
      <c r="F44" s="359"/>
      <c r="G44" s="359"/>
      <c r="H44" s="359"/>
      <c r="I44" s="359"/>
    </row>
    <row r="45" spans="1:9" s="65" customFormat="1" ht="15" customHeight="1">
      <c r="A45" s="358" t="s">
        <v>594</v>
      </c>
      <c r="B45" s="359"/>
      <c r="C45" s="359"/>
      <c r="D45" s="359"/>
      <c r="E45" s="359"/>
      <c r="F45" s="359"/>
      <c r="G45" s="359"/>
      <c r="H45" s="359"/>
      <c r="I45" s="359"/>
    </row>
    <row r="46" spans="1:9" s="65" customFormat="1" ht="15" customHeight="1">
      <c r="A46" s="351" t="s">
        <v>592</v>
      </c>
      <c r="B46" s="362"/>
      <c r="C46" s="362"/>
      <c r="D46" s="362"/>
      <c r="E46" s="362"/>
      <c r="F46" s="362"/>
      <c r="G46" s="362"/>
      <c r="H46" s="362"/>
      <c r="I46" s="362"/>
    </row>
    <row r="47" spans="1:9" s="65" customFormat="1" ht="15" customHeight="1">
      <c r="A47" s="326"/>
      <c r="B47" s="326"/>
      <c r="C47" s="326"/>
      <c r="D47" s="326"/>
      <c r="E47" s="326"/>
      <c r="F47" s="326"/>
      <c r="G47" s="326"/>
      <c r="H47" s="326"/>
      <c r="I47" s="326"/>
    </row>
  </sheetData>
  <sheetProtection password="CB1A" sheet="1"/>
  <mergeCells count="15">
    <mergeCell ref="G4:I4"/>
    <mergeCell ref="A24:I24"/>
    <mergeCell ref="A10:I10"/>
    <mergeCell ref="A5:I5"/>
    <mergeCell ref="A6:B9"/>
    <mergeCell ref="A44:I44"/>
    <mergeCell ref="C6:C9"/>
    <mergeCell ref="D6:D8"/>
    <mergeCell ref="E6:E8"/>
    <mergeCell ref="H6:I6"/>
    <mergeCell ref="A47:I47"/>
    <mergeCell ref="F6:G6"/>
    <mergeCell ref="A43:I43"/>
    <mergeCell ref="A45:I45"/>
    <mergeCell ref="A46:I46"/>
  </mergeCells>
  <printOptions/>
  <pageMargins left="0.5905511811023623" right="0.1968503937007874" top="0" bottom="0" header="0.11811023622047245" footer="0.118110236220472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Normal="75" zoomScaleSheetLayoutView="100" zoomScalePageLayoutView="0" workbookViewId="0" topLeftCell="A1">
      <selection activeCell="I1" sqref="I1"/>
    </sheetView>
  </sheetViews>
  <sheetFormatPr defaultColWidth="9.140625" defaultRowHeight="15" customHeight="1"/>
  <cols>
    <col min="1" max="1" width="22.7109375" style="1" customWidth="1"/>
    <col min="2" max="2" width="8.7109375" style="1" customWidth="1"/>
    <col min="3" max="3" width="6.57421875" style="1" customWidth="1"/>
    <col min="4" max="4" width="10.28125" style="1" customWidth="1"/>
    <col min="5" max="5" width="13.00390625" style="1" customWidth="1"/>
    <col min="6" max="7" width="16.7109375" style="1" customWidth="1"/>
    <col min="8" max="8" width="9.28125" style="1" hidden="1" customWidth="1"/>
    <col min="9" max="16384" width="9.140625" style="1" customWidth="1"/>
  </cols>
  <sheetData>
    <row r="1" spans="1:5" ht="15" customHeight="1">
      <c r="A1" s="50"/>
      <c r="B1" s="50"/>
      <c r="C1" s="50"/>
      <c r="D1" s="50"/>
      <c r="E1" s="50"/>
    </row>
    <row r="2" spans="1:5" ht="15" customHeight="1">
      <c r="A2" s="50"/>
      <c r="B2" s="50"/>
      <c r="C2" s="50"/>
      <c r="D2" s="50"/>
      <c r="E2" s="50"/>
    </row>
    <row r="3" spans="1:5" ht="15" customHeight="1">
      <c r="A3" s="50"/>
      <c r="B3" s="50"/>
      <c r="C3" s="50"/>
      <c r="D3" s="50"/>
      <c r="E3" s="50"/>
    </row>
    <row r="4" spans="1:8" ht="15" customHeight="1">
      <c r="A4" s="51"/>
      <c r="B4" s="52"/>
      <c r="C4" s="50"/>
      <c r="D4" s="50"/>
      <c r="E4" s="50"/>
      <c r="F4" s="363"/>
      <c r="G4" s="373"/>
      <c r="H4" s="94"/>
    </row>
    <row r="5" spans="1:8" ht="15" customHeight="1">
      <c r="A5" s="344" t="s">
        <v>307</v>
      </c>
      <c r="B5" s="380"/>
      <c r="C5" s="380"/>
      <c r="D5" s="380"/>
      <c r="E5" s="380"/>
      <c r="F5" s="380"/>
      <c r="G5" s="380"/>
      <c r="H5" s="95"/>
    </row>
    <row r="6" spans="1:7" s="53" customFormat="1" ht="15" customHeight="1">
      <c r="A6" s="332" t="s">
        <v>422</v>
      </c>
      <c r="B6" s="333"/>
      <c r="C6" s="330" t="s">
        <v>141</v>
      </c>
      <c r="D6" s="369" t="s">
        <v>142</v>
      </c>
      <c r="E6" s="371" t="s">
        <v>143</v>
      </c>
      <c r="F6" s="54" t="s">
        <v>531</v>
      </c>
      <c r="G6" s="55" t="s">
        <v>532</v>
      </c>
    </row>
    <row r="7" spans="1:7" s="53" customFormat="1" ht="15" customHeight="1">
      <c r="A7" s="334"/>
      <c r="B7" s="335"/>
      <c r="C7" s="330"/>
      <c r="D7" s="370"/>
      <c r="E7" s="372"/>
      <c r="F7" s="96" t="s">
        <v>67</v>
      </c>
      <c r="G7" s="93" t="s">
        <v>530</v>
      </c>
    </row>
    <row r="8" spans="1:7" s="98" customFormat="1" ht="15" customHeight="1">
      <c r="A8" s="345"/>
      <c r="B8" s="346"/>
      <c r="C8" s="330"/>
      <c r="D8" s="76" t="s">
        <v>149</v>
      </c>
      <c r="E8" s="77" t="s">
        <v>150</v>
      </c>
      <c r="F8" s="97" t="s">
        <v>147</v>
      </c>
      <c r="G8" s="90" t="s">
        <v>147</v>
      </c>
    </row>
    <row r="9" spans="1:7" s="53" customFormat="1" ht="15" customHeight="1">
      <c r="A9" s="355" t="s">
        <v>477</v>
      </c>
      <c r="B9" s="375"/>
      <c r="C9" s="375"/>
      <c r="D9" s="375"/>
      <c r="E9" s="375"/>
      <c r="F9" s="375"/>
      <c r="G9" s="376"/>
    </row>
    <row r="10" spans="1:8" s="53" customFormat="1" ht="15" customHeight="1">
      <c r="A10" s="75" t="s">
        <v>432</v>
      </c>
      <c r="B10" s="76" t="s">
        <v>292</v>
      </c>
      <c r="C10" s="76" t="s">
        <v>148</v>
      </c>
      <c r="D10" s="76">
        <v>646</v>
      </c>
      <c r="E10" s="78">
        <v>0.4</v>
      </c>
      <c r="F10" s="81">
        <v>743</v>
      </c>
      <c r="G10" s="70">
        <f>F10*1.18</f>
        <v>876.74</v>
      </c>
      <c r="H10" s="72">
        <v>796.4325</v>
      </c>
    </row>
    <row r="11" spans="1:8" s="53" customFormat="1" ht="15" customHeight="1">
      <c r="A11" s="75" t="s">
        <v>433</v>
      </c>
      <c r="B11" s="76" t="s">
        <v>293</v>
      </c>
      <c r="C11" s="76" t="s">
        <v>148</v>
      </c>
      <c r="D11" s="76">
        <v>742</v>
      </c>
      <c r="E11" s="78">
        <v>0.479</v>
      </c>
      <c r="F11" s="81">
        <v>816</v>
      </c>
      <c r="G11" s="70">
        <f aca="true" t="shared" si="0" ref="G11:G22">F11*1.18</f>
        <v>962.88</v>
      </c>
      <c r="H11" s="72">
        <v>874.9775</v>
      </c>
    </row>
    <row r="12" spans="1:8" s="53" customFormat="1" ht="15" customHeight="1">
      <c r="A12" s="75" t="s">
        <v>434</v>
      </c>
      <c r="B12" s="76" t="s">
        <v>294</v>
      </c>
      <c r="C12" s="76" t="s">
        <v>148</v>
      </c>
      <c r="D12" s="76">
        <v>646</v>
      </c>
      <c r="E12" s="78">
        <v>0.655</v>
      </c>
      <c r="F12" s="81">
        <v>846</v>
      </c>
      <c r="G12" s="70">
        <f t="shared" si="0"/>
        <v>998.28</v>
      </c>
      <c r="H12" s="72">
        <v>906.4069999999999</v>
      </c>
    </row>
    <row r="13" spans="1:8" s="53" customFormat="1" ht="15" customHeight="1">
      <c r="A13" s="75" t="s">
        <v>435</v>
      </c>
      <c r="B13" s="76" t="s">
        <v>295</v>
      </c>
      <c r="C13" s="76" t="s">
        <v>148</v>
      </c>
      <c r="D13" s="76">
        <v>742</v>
      </c>
      <c r="E13" s="78">
        <v>0.787</v>
      </c>
      <c r="F13" s="81">
        <v>929</v>
      </c>
      <c r="G13" s="70">
        <f t="shared" si="0"/>
        <v>1096.22</v>
      </c>
      <c r="H13" s="72">
        <v>995.9344999999998</v>
      </c>
    </row>
    <row r="14" spans="1:8" s="53" customFormat="1" ht="15" customHeight="1">
      <c r="A14" s="75" t="s">
        <v>436</v>
      </c>
      <c r="B14" s="76" t="s">
        <v>176</v>
      </c>
      <c r="C14" s="76" t="s">
        <v>148</v>
      </c>
      <c r="D14" s="76">
        <v>838</v>
      </c>
      <c r="E14" s="78">
        <v>0.918</v>
      </c>
      <c r="F14" s="81">
        <v>1030</v>
      </c>
      <c r="G14" s="70">
        <f t="shared" si="0"/>
        <v>1215.3999999999999</v>
      </c>
      <c r="H14" s="72">
        <v>1104.322</v>
      </c>
    </row>
    <row r="15" spans="1:8" s="53" customFormat="1" ht="15" customHeight="1">
      <c r="A15" s="75" t="s">
        <v>437</v>
      </c>
      <c r="B15" s="76" t="s">
        <v>177</v>
      </c>
      <c r="C15" s="76" t="s">
        <v>148</v>
      </c>
      <c r="D15" s="76">
        <v>934</v>
      </c>
      <c r="E15" s="78">
        <v>1.049</v>
      </c>
      <c r="F15" s="81">
        <v>1147</v>
      </c>
      <c r="G15" s="70">
        <f t="shared" si="0"/>
        <v>1353.46</v>
      </c>
      <c r="H15" s="72">
        <v>1230.0054999999998</v>
      </c>
    </row>
    <row r="16" spans="1:8" s="53" customFormat="1" ht="15" customHeight="1">
      <c r="A16" s="75" t="s">
        <v>438</v>
      </c>
      <c r="B16" s="76" t="s">
        <v>178</v>
      </c>
      <c r="C16" s="76" t="s">
        <v>148</v>
      </c>
      <c r="D16" s="76">
        <v>1030</v>
      </c>
      <c r="E16" s="78">
        <v>1.18</v>
      </c>
      <c r="F16" s="81">
        <v>1210</v>
      </c>
      <c r="G16" s="70">
        <f t="shared" si="0"/>
        <v>1427.8</v>
      </c>
      <c r="H16" s="72">
        <v>1297.545</v>
      </c>
    </row>
    <row r="17" spans="1:8" s="53" customFormat="1" ht="15" customHeight="1">
      <c r="A17" s="75" t="s">
        <v>439</v>
      </c>
      <c r="B17" s="76" t="s">
        <v>179</v>
      </c>
      <c r="C17" s="76" t="s">
        <v>148</v>
      </c>
      <c r="D17" s="76">
        <v>1126</v>
      </c>
      <c r="E17" s="78">
        <v>1.311</v>
      </c>
      <c r="F17" s="81">
        <v>1271</v>
      </c>
      <c r="G17" s="70">
        <f t="shared" si="0"/>
        <v>1499.78</v>
      </c>
      <c r="H17" s="72">
        <v>1363.532</v>
      </c>
    </row>
    <row r="18" spans="1:8" s="53" customFormat="1" ht="15" customHeight="1">
      <c r="A18" s="75" t="s">
        <v>440</v>
      </c>
      <c r="B18" s="76" t="s">
        <v>180</v>
      </c>
      <c r="C18" s="76" t="s">
        <v>148</v>
      </c>
      <c r="D18" s="76">
        <v>1222</v>
      </c>
      <c r="E18" s="78">
        <v>1.442</v>
      </c>
      <c r="F18" s="81">
        <v>1341</v>
      </c>
      <c r="G18" s="70">
        <f t="shared" si="0"/>
        <v>1582.3799999999999</v>
      </c>
      <c r="H18" s="72">
        <v>1438.9375</v>
      </c>
    </row>
    <row r="19" spans="1:8" s="53" customFormat="1" ht="15" customHeight="1">
      <c r="A19" s="75" t="s">
        <v>441</v>
      </c>
      <c r="B19" s="76" t="s">
        <v>181</v>
      </c>
      <c r="C19" s="76" t="s">
        <v>148</v>
      </c>
      <c r="D19" s="76">
        <v>1318</v>
      </c>
      <c r="E19" s="78">
        <v>1.573</v>
      </c>
      <c r="F19" s="81">
        <v>1460</v>
      </c>
      <c r="G19" s="70">
        <f t="shared" si="0"/>
        <v>1722.8</v>
      </c>
      <c r="H19" s="72">
        <v>1566.1735</v>
      </c>
    </row>
    <row r="20" spans="1:8" s="53" customFormat="1" ht="15" customHeight="1">
      <c r="A20" s="75" t="s">
        <v>442</v>
      </c>
      <c r="B20" s="76" t="s">
        <v>182</v>
      </c>
      <c r="C20" s="76" t="s">
        <v>148</v>
      </c>
      <c r="D20" s="76">
        <v>1414</v>
      </c>
      <c r="E20" s="78">
        <v>1.704</v>
      </c>
      <c r="F20" s="81">
        <v>1525</v>
      </c>
      <c r="G20" s="70">
        <f t="shared" si="0"/>
        <v>1799.5</v>
      </c>
      <c r="H20" s="72">
        <v>1636.8754999999996</v>
      </c>
    </row>
    <row r="21" spans="1:8" s="53" customFormat="1" ht="15" customHeight="1">
      <c r="A21" s="75" t="s">
        <v>443</v>
      </c>
      <c r="B21" s="76" t="s">
        <v>183</v>
      </c>
      <c r="C21" s="76" t="s">
        <v>148</v>
      </c>
      <c r="D21" s="76">
        <v>1510</v>
      </c>
      <c r="E21" s="78">
        <v>1.835</v>
      </c>
      <c r="F21" s="72">
        <v>1602</v>
      </c>
      <c r="G21" s="70">
        <f t="shared" si="0"/>
        <v>1890.36</v>
      </c>
      <c r="H21" s="72">
        <v>1718.5484999999999</v>
      </c>
    </row>
    <row r="22" spans="1:8" s="98" customFormat="1" ht="15" customHeight="1">
      <c r="A22" s="75" t="s">
        <v>444</v>
      </c>
      <c r="B22" s="76" t="s">
        <v>184</v>
      </c>
      <c r="C22" s="76" t="s">
        <v>148</v>
      </c>
      <c r="D22" s="76">
        <v>1606</v>
      </c>
      <c r="E22" s="78">
        <v>1.966</v>
      </c>
      <c r="F22" s="72">
        <v>1683</v>
      </c>
      <c r="G22" s="70">
        <f t="shared" si="0"/>
        <v>1985.9399999999998</v>
      </c>
      <c r="H22" s="72">
        <v>1804.9479999999999</v>
      </c>
    </row>
    <row r="23" spans="1:8" s="98" customFormat="1" ht="15" customHeight="1">
      <c r="A23" s="377" t="s">
        <v>463</v>
      </c>
      <c r="B23" s="378"/>
      <c r="C23" s="378"/>
      <c r="D23" s="378"/>
      <c r="E23" s="378"/>
      <c r="F23" s="378"/>
      <c r="G23" s="379"/>
      <c r="H23" s="53"/>
    </row>
    <row r="24" spans="1:8" s="53" customFormat="1" ht="15" customHeight="1">
      <c r="A24" s="75" t="s">
        <v>445</v>
      </c>
      <c r="B24" s="76" t="s">
        <v>200</v>
      </c>
      <c r="C24" s="76" t="s">
        <v>148</v>
      </c>
      <c r="D24" s="76">
        <v>601</v>
      </c>
      <c r="E24" s="78">
        <v>0.7</v>
      </c>
      <c r="F24" s="81">
        <v>1890</v>
      </c>
      <c r="G24" s="70">
        <f>F24*1.18</f>
        <v>2230.2</v>
      </c>
      <c r="H24" s="72">
        <v>2027.956</v>
      </c>
    </row>
    <row r="25" spans="1:8" s="53" customFormat="1" ht="15" customHeight="1">
      <c r="A25" s="75" t="s">
        <v>446</v>
      </c>
      <c r="B25" s="76" t="s">
        <v>201</v>
      </c>
      <c r="C25" s="76" t="s">
        <v>148</v>
      </c>
      <c r="D25" s="76">
        <v>697</v>
      </c>
      <c r="E25" s="78">
        <v>0.85</v>
      </c>
      <c r="F25" s="81">
        <v>1952</v>
      </c>
      <c r="G25" s="70">
        <f aca="true" t="shared" si="1" ref="G25:G41">F25*1.18</f>
        <v>2303.3599999999997</v>
      </c>
      <c r="H25" s="72">
        <v>2094.633</v>
      </c>
    </row>
    <row r="26" spans="1:8" s="53" customFormat="1" ht="15" customHeight="1">
      <c r="A26" s="75" t="s">
        <v>447</v>
      </c>
      <c r="B26" s="76" t="s">
        <v>202</v>
      </c>
      <c r="C26" s="76" t="s">
        <v>148</v>
      </c>
      <c r="D26" s="76">
        <v>793</v>
      </c>
      <c r="E26" s="78">
        <v>1</v>
      </c>
      <c r="F26" s="81">
        <v>2029</v>
      </c>
      <c r="G26" s="70">
        <f t="shared" si="1"/>
        <v>2394.22</v>
      </c>
      <c r="H26" s="72">
        <v>2176.7084999999997</v>
      </c>
    </row>
    <row r="27" spans="1:8" s="53" customFormat="1" ht="15" customHeight="1">
      <c r="A27" s="75" t="s">
        <v>448</v>
      </c>
      <c r="B27" s="76" t="s">
        <v>185</v>
      </c>
      <c r="C27" s="76" t="s">
        <v>148</v>
      </c>
      <c r="D27" s="76">
        <v>793</v>
      </c>
      <c r="E27" s="78">
        <v>1.226</v>
      </c>
      <c r="F27" s="81">
        <v>1890</v>
      </c>
      <c r="G27" s="70">
        <f t="shared" si="1"/>
        <v>2230.2</v>
      </c>
      <c r="H27" s="72">
        <v>2027.956</v>
      </c>
    </row>
    <row r="28" spans="1:8" s="53" customFormat="1" ht="15" customHeight="1">
      <c r="A28" s="75" t="s">
        <v>449</v>
      </c>
      <c r="B28" s="76" t="s">
        <v>186</v>
      </c>
      <c r="C28" s="76" t="s">
        <v>148</v>
      </c>
      <c r="D28" s="76">
        <v>841</v>
      </c>
      <c r="E28" s="78">
        <v>1.348</v>
      </c>
      <c r="F28" s="81">
        <v>1952</v>
      </c>
      <c r="G28" s="70">
        <f t="shared" si="1"/>
        <v>2303.3599999999997</v>
      </c>
      <c r="H28" s="72">
        <v>2094.633</v>
      </c>
    </row>
    <row r="29" spans="1:8" s="53" customFormat="1" ht="15" customHeight="1">
      <c r="A29" s="75" t="s">
        <v>450</v>
      </c>
      <c r="B29" s="76" t="s">
        <v>187</v>
      </c>
      <c r="C29" s="76" t="s">
        <v>148</v>
      </c>
      <c r="D29" s="76">
        <v>889</v>
      </c>
      <c r="E29" s="78">
        <v>1.471</v>
      </c>
      <c r="F29" s="81">
        <v>2029</v>
      </c>
      <c r="G29" s="70">
        <f t="shared" si="1"/>
        <v>2394.22</v>
      </c>
      <c r="H29" s="72">
        <v>2176.7084999999997</v>
      </c>
    </row>
    <row r="30" spans="1:8" s="53" customFormat="1" ht="15" customHeight="1">
      <c r="A30" s="75" t="s">
        <v>451</v>
      </c>
      <c r="B30" s="76" t="s">
        <v>188</v>
      </c>
      <c r="C30" s="76" t="s">
        <v>148</v>
      </c>
      <c r="D30" s="76">
        <v>937</v>
      </c>
      <c r="E30" s="78">
        <v>1.593</v>
      </c>
      <c r="F30" s="81">
        <v>2120</v>
      </c>
      <c r="G30" s="70">
        <f t="shared" si="1"/>
        <v>2501.6</v>
      </c>
      <c r="H30" s="72">
        <v>2274.2054999999996</v>
      </c>
    </row>
    <row r="31" spans="1:8" s="53" customFormat="1" ht="15" customHeight="1">
      <c r="A31" s="75" t="s">
        <v>452</v>
      </c>
      <c r="B31" s="76" t="s">
        <v>189</v>
      </c>
      <c r="C31" s="76" t="s">
        <v>148</v>
      </c>
      <c r="D31" s="76">
        <v>985</v>
      </c>
      <c r="E31" s="78">
        <v>1.716</v>
      </c>
      <c r="F31" s="81">
        <v>2188</v>
      </c>
      <c r="G31" s="70">
        <f t="shared" si="1"/>
        <v>2581.8399999999997</v>
      </c>
      <c r="H31" s="72">
        <v>2347.9894999999997</v>
      </c>
    </row>
    <row r="32" spans="1:8" s="53" customFormat="1" ht="15" customHeight="1">
      <c r="A32" s="75" t="s">
        <v>453</v>
      </c>
      <c r="B32" s="76" t="s">
        <v>190</v>
      </c>
      <c r="C32" s="76" t="s">
        <v>148</v>
      </c>
      <c r="D32" s="76">
        <v>1033</v>
      </c>
      <c r="E32" s="78">
        <v>1.838</v>
      </c>
      <c r="F32" s="81">
        <v>2277</v>
      </c>
      <c r="G32" s="70">
        <f t="shared" si="1"/>
        <v>2686.8599999999997</v>
      </c>
      <c r="H32" s="72">
        <v>2444.0834999999997</v>
      </c>
    </row>
    <row r="33" spans="1:8" s="53" customFormat="1" ht="15" customHeight="1">
      <c r="A33" s="75" t="s">
        <v>454</v>
      </c>
      <c r="B33" s="76" t="s">
        <v>191</v>
      </c>
      <c r="C33" s="76" t="s">
        <v>148</v>
      </c>
      <c r="D33" s="76">
        <v>1081</v>
      </c>
      <c r="E33" s="78">
        <v>1.961</v>
      </c>
      <c r="F33" s="81">
        <v>2411</v>
      </c>
      <c r="G33" s="70">
        <f t="shared" si="1"/>
        <v>2844.98</v>
      </c>
      <c r="H33" s="72">
        <v>2587.2814999999996</v>
      </c>
    </row>
    <row r="34" spans="1:8" s="53" customFormat="1" ht="15" customHeight="1">
      <c r="A34" s="75" t="s">
        <v>455</v>
      </c>
      <c r="B34" s="76" t="s">
        <v>192</v>
      </c>
      <c r="C34" s="76" t="s">
        <v>148</v>
      </c>
      <c r="D34" s="76">
        <v>1129</v>
      </c>
      <c r="E34" s="78">
        <v>2.083</v>
      </c>
      <c r="F34" s="81">
        <v>2480</v>
      </c>
      <c r="G34" s="70">
        <f t="shared" si="1"/>
        <v>2926.3999999999996</v>
      </c>
      <c r="H34" s="72">
        <v>2660.709</v>
      </c>
    </row>
    <row r="35" spans="1:8" s="53" customFormat="1" ht="15" customHeight="1">
      <c r="A35" s="75" t="s">
        <v>456</v>
      </c>
      <c r="B35" s="76" t="s">
        <v>193</v>
      </c>
      <c r="C35" s="76" t="s">
        <v>148</v>
      </c>
      <c r="D35" s="76">
        <v>1177</v>
      </c>
      <c r="E35" s="78">
        <v>2.206</v>
      </c>
      <c r="F35" s="81">
        <v>2548</v>
      </c>
      <c r="G35" s="70">
        <f t="shared" si="1"/>
        <v>3006.64</v>
      </c>
      <c r="H35" s="72">
        <v>2734.2974999999997</v>
      </c>
    </row>
    <row r="36" spans="1:8" s="53" customFormat="1" ht="15" customHeight="1">
      <c r="A36" s="75" t="s">
        <v>457</v>
      </c>
      <c r="B36" s="76" t="s">
        <v>194</v>
      </c>
      <c r="C36" s="76" t="s">
        <v>148</v>
      </c>
      <c r="D36" s="76">
        <v>1225</v>
      </c>
      <c r="E36" s="78">
        <v>2.328</v>
      </c>
      <c r="F36" s="81">
        <v>2611</v>
      </c>
      <c r="G36" s="70">
        <f t="shared" si="1"/>
        <v>3080.98</v>
      </c>
      <c r="H36" s="72">
        <v>2802.1014999999998</v>
      </c>
    </row>
    <row r="37" spans="1:8" s="53" customFormat="1" ht="15" customHeight="1">
      <c r="A37" s="75" t="s">
        <v>458</v>
      </c>
      <c r="B37" s="76" t="s">
        <v>195</v>
      </c>
      <c r="C37" s="76" t="s">
        <v>148</v>
      </c>
      <c r="D37" s="76">
        <v>1273</v>
      </c>
      <c r="E37" s="78">
        <v>2.451</v>
      </c>
      <c r="F37" s="81">
        <v>2683</v>
      </c>
      <c r="G37" s="70">
        <f t="shared" si="1"/>
        <v>3165.94</v>
      </c>
      <c r="H37" s="72">
        <v>2879.0825</v>
      </c>
    </row>
    <row r="38" spans="1:8" s="53" customFormat="1" ht="15" customHeight="1">
      <c r="A38" s="75" t="s">
        <v>459</v>
      </c>
      <c r="B38" s="76" t="s">
        <v>196</v>
      </c>
      <c r="C38" s="76" t="s">
        <v>148</v>
      </c>
      <c r="D38" s="76">
        <v>1321</v>
      </c>
      <c r="E38" s="78">
        <v>2.574</v>
      </c>
      <c r="F38" s="81">
        <v>2832</v>
      </c>
      <c r="G38" s="70">
        <f t="shared" si="1"/>
        <v>3341.7599999999998</v>
      </c>
      <c r="H38" s="72">
        <v>3039.381</v>
      </c>
    </row>
    <row r="39" spans="1:8" s="53" customFormat="1" ht="15" customHeight="1">
      <c r="A39" s="75" t="s">
        <v>460</v>
      </c>
      <c r="B39" s="76" t="s">
        <v>197</v>
      </c>
      <c r="C39" s="76" t="s">
        <v>148</v>
      </c>
      <c r="D39" s="76">
        <v>1369</v>
      </c>
      <c r="E39" s="78">
        <v>2.696</v>
      </c>
      <c r="F39" s="81">
        <v>2904</v>
      </c>
      <c r="G39" s="70">
        <f t="shared" si="1"/>
        <v>3426.72</v>
      </c>
      <c r="H39" s="72">
        <v>3117.144</v>
      </c>
    </row>
    <row r="40" spans="1:8" s="53" customFormat="1" ht="15" customHeight="1">
      <c r="A40" s="75" t="s">
        <v>461</v>
      </c>
      <c r="B40" s="76" t="s">
        <v>198</v>
      </c>
      <c r="C40" s="76" t="s">
        <v>148</v>
      </c>
      <c r="D40" s="76">
        <v>1417</v>
      </c>
      <c r="E40" s="78">
        <v>2.819</v>
      </c>
      <c r="F40" s="81">
        <v>2987</v>
      </c>
      <c r="G40" s="70">
        <f t="shared" si="1"/>
        <v>3524.66</v>
      </c>
      <c r="H40" s="72">
        <v>3205.0384999999997</v>
      </c>
    </row>
    <row r="41" spans="1:8" s="3" customFormat="1" ht="15" customHeight="1">
      <c r="A41" s="75" t="s">
        <v>462</v>
      </c>
      <c r="B41" s="76" t="s">
        <v>199</v>
      </c>
      <c r="C41" s="76" t="s">
        <v>148</v>
      </c>
      <c r="D41" s="76">
        <v>1465</v>
      </c>
      <c r="E41" s="78">
        <v>2.941</v>
      </c>
      <c r="F41" s="72">
        <v>3061</v>
      </c>
      <c r="G41" s="70">
        <f t="shared" si="1"/>
        <v>3611.98</v>
      </c>
      <c r="H41" s="72">
        <v>3283.9514999999997</v>
      </c>
    </row>
    <row r="42" spans="1:8" s="85" customFormat="1" ht="39.75" customHeight="1">
      <c r="A42" s="367" t="s">
        <v>630</v>
      </c>
      <c r="B42" s="368"/>
      <c r="C42" s="368"/>
      <c r="D42" s="368"/>
      <c r="E42" s="368"/>
      <c r="F42" s="368"/>
      <c r="G42" s="368"/>
      <c r="H42" s="100"/>
    </row>
    <row r="43" spans="1:7" s="85" customFormat="1" ht="15" customHeight="1">
      <c r="A43" s="362" t="s">
        <v>631</v>
      </c>
      <c r="B43" s="362"/>
      <c r="C43" s="362"/>
      <c r="D43" s="362"/>
      <c r="E43" s="362"/>
      <c r="F43" s="362"/>
      <c r="G43" s="362"/>
    </row>
    <row r="44" spans="1:7" s="53" customFormat="1" ht="15" customHeight="1">
      <c r="A44" s="99"/>
      <c r="B44" s="99"/>
      <c r="C44" s="99"/>
      <c r="D44" s="99"/>
      <c r="E44" s="99"/>
      <c r="F44" s="99"/>
      <c r="G44" s="99"/>
    </row>
    <row r="45" spans="1:7" s="65" customFormat="1" ht="15" customHeight="1">
      <c r="A45" s="326"/>
      <c r="B45" s="374"/>
      <c r="C45" s="374"/>
      <c r="D45" s="374"/>
      <c r="E45" s="374"/>
      <c r="F45" s="374"/>
      <c r="G45" s="374"/>
    </row>
    <row r="46" spans="1:7" ht="15" customHeight="1">
      <c r="A46" s="65"/>
      <c r="B46" s="65"/>
      <c r="C46" s="65"/>
      <c r="D46" s="65"/>
      <c r="E46" s="65"/>
      <c r="F46" s="65"/>
      <c r="G46" s="65"/>
    </row>
  </sheetData>
  <sheetProtection password="CB1A" sheet="1"/>
  <mergeCells count="11">
    <mergeCell ref="A45:G45"/>
    <mergeCell ref="A9:G9"/>
    <mergeCell ref="A23:G23"/>
    <mergeCell ref="A5:G5"/>
    <mergeCell ref="A6:B8"/>
    <mergeCell ref="C6:C8"/>
    <mergeCell ref="A42:G42"/>
    <mergeCell ref="A43:G43"/>
    <mergeCell ref="D6:D7"/>
    <mergeCell ref="E6:E7"/>
    <mergeCell ref="F4:G4"/>
  </mergeCells>
  <printOptions horizontalCentered="1"/>
  <pageMargins left="0.3937007874015748" right="0.3937007874015748" top="0" bottom="0" header="0.11811023622047245" footer="0.118110236220472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Normal="75" zoomScaleSheetLayoutView="100" zoomScalePageLayoutView="0" workbookViewId="0" topLeftCell="A1">
      <selection activeCell="P1" sqref="P1"/>
    </sheetView>
  </sheetViews>
  <sheetFormatPr defaultColWidth="9.140625" defaultRowHeight="15" customHeight="1"/>
  <cols>
    <col min="1" max="1" width="19.421875" style="83" customWidth="1"/>
    <col min="2" max="2" width="7.28125" style="83" customWidth="1"/>
    <col min="3" max="3" width="5.57421875" style="83" customWidth="1"/>
    <col min="4" max="4" width="8.28125" style="83" customWidth="1"/>
    <col min="5" max="5" width="10.421875" style="83" customWidth="1"/>
    <col min="6" max="6" width="10.140625" style="83" bestFit="1" customWidth="1"/>
    <col min="7" max="7" width="10.7109375" style="83" customWidth="1"/>
    <col min="8" max="8" width="10.140625" style="83" bestFit="1" customWidth="1"/>
    <col min="9" max="9" width="10.7109375" style="83" customWidth="1"/>
    <col min="10" max="13" width="9.140625" style="83" hidden="1" customWidth="1"/>
    <col min="14" max="15" width="0" style="83" hidden="1" customWidth="1"/>
    <col min="16" max="16384" width="9.140625" style="83" customWidth="1"/>
  </cols>
  <sheetData>
    <row r="1" spans="1:5" ht="15" customHeight="1">
      <c r="A1" s="50"/>
      <c r="B1" s="50"/>
      <c r="C1" s="50"/>
      <c r="D1" s="50"/>
      <c r="E1" s="50"/>
    </row>
    <row r="2" spans="1:5" ht="15" customHeight="1">
      <c r="A2" s="50"/>
      <c r="B2" s="50"/>
      <c r="C2" s="50"/>
      <c r="D2" s="50"/>
      <c r="E2" s="50"/>
    </row>
    <row r="3" spans="1:5" ht="15" customHeight="1">
      <c r="A3" s="50"/>
      <c r="B3" s="50"/>
      <c r="C3" s="50"/>
      <c r="D3" s="50"/>
      <c r="E3" s="50"/>
    </row>
    <row r="4" spans="1:9" ht="15" customHeight="1">
      <c r="A4" s="51"/>
      <c r="B4" s="52"/>
      <c r="C4" s="50"/>
      <c r="D4" s="50"/>
      <c r="E4" s="50"/>
      <c r="G4" s="363"/>
      <c r="H4" s="319"/>
      <c r="I4" s="319"/>
    </row>
    <row r="5" spans="1:9" ht="15" customHeight="1">
      <c r="A5" s="343" t="s">
        <v>486</v>
      </c>
      <c r="B5" s="389"/>
      <c r="C5" s="389"/>
      <c r="D5" s="389"/>
      <c r="E5" s="389"/>
      <c r="F5" s="389"/>
      <c r="G5" s="389"/>
      <c r="H5" s="389"/>
      <c r="I5" s="389"/>
    </row>
    <row r="6" spans="1:9" s="53" customFormat="1" ht="15" customHeight="1">
      <c r="A6" s="390" t="s">
        <v>286</v>
      </c>
      <c r="B6" s="391"/>
      <c r="C6" s="392" t="s">
        <v>141</v>
      </c>
      <c r="D6" s="331" t="s">
        <v>142</v>
      </c>
      <c r="E6" s="340" t="s">
        <v>143</v>
      </c>
      <c r="F6" s="382" t="s">
        <v>257</v>
      </c>
      <c r="G6" s="383"/>
      <c r="H6" s="382" t="s">
        <v>258</v>
      </c>
      <c r="I6" s="383"/>
    </row>
    <row r="7" spans="1:9" s="53" customFormat="1" ht="15" customHeight="1">
      <c r="A7" s="390"/>
      <c r="B7" s="391"/>
      <c r="C7" s="392"/>
      <c r="D7" s="338"/>
      <c r="E7" s="341"/>
      <c r="F7" s="54" t="s">
        <v>528</v>
      </c>
      <c r="G7" s="55" t="s">
        <v>529</v>
      </c>
      <c r="H7" s="54" t="s">
        <v>529</v>
      </c>
      <c r="I7" s="55" t="s">
        <v>533</v>
      </c>
    </row>
    <row r="8" spans="1:9" s="53" customFormat="1" ht="15" customHeight="1">
      <c r="A8" s="390"/>
      <c r="B8" s="391"/>
      <c r="C8" s="392"/>
      <c r="D8" s="339"/>
      <c r="E8" s="342"/>
      <c r="F8" s="92" t="s">
        <v>526</v>
      </c>
      <c r="G8" s="93" t="s">
        <v>68</v>
      </c>
      <c r="H8" s="92" t="s">
        <v>526</v>
      </c>
      <c r="I8" s="93" t="s">
        <v>68</v>
      </c>
    </row>
    <row r="9" spans="1:9" s="53" customFormat="1" ht="15" customHeight="1">
      <c r="A9" s="390"/>
      <c r="B9" s="391"/>
      <c r="C9" s="392"/>
      <c r="D9" s="76" t="s">
        <v>149</v>
      </c>
      <c r="E9" s="77" t="s">
        <v>150</v>
      </c>
      <c r="F9" s="75" t="s">
        <v>147</v>
      </c>
      <c r="G9" s="90" t="s">
        <v>147</v>
      </c>
      <c r="H9" s="75" t="s">
        <v>147</v>
      </c>
      <c r="I9" s="90" t="s">
        <v>147</v>
      </c>
    </row>
    <row r="10" spans="1:13" s="53" customFormat="1" ht="15" customHeight="1">
      <c r="A10" s="75" t="s">
        <v>85</v>
      </c>
      <c r="B10" s="90" t="s">
        <v>72</v>
      </c>
      <c r="C10" s="101" t="s">
        <v>148</v>
      </c>
      <c r="D10" s="76">
        <v>646</v>
      </c>
      <c r="E10" s="78">
        <v>0.4</v>
      </c>
      <c r="F10" s="81">
        <v>711</v>
      </c>
      <c r="G10" s="70">
        <f aca="true" t="shared" si="0" ref="G10:G22">F10*1.18</f>
        <v>838.9799999999999</v>
      </c>
      <c r="H10" s="81">
        <v>711</v>
      </c>
      <c r="I10" s="70">
        <f aca="true" t="shared" si="1" ref="I10:I22">H10*1.18</f>
        <v>838.9799999999999</v>
      </c>
      <c r="J10" s="102">
        <v>1749.7510508474575</v>
      </c>
      <c r="K10" s="70"/>
      <c r="L10" s="72">
        <v>1699.1510508474576</v>
      </c>
      <c r="M10" s="70"/>
    </row>
    <row r="11" spans="1:13" s="53" customFormat="1" ht="15" customHeight="1">
      <c r="A11" s="75" t="s">
        <v>86</v>
      </c>
      <c r="B11" s="90" t="s">
        <v>73</v>
      </c>
      <c r="C11" s="101" t="s">
        <v>148</v>
      </c>
      <c r="D11" s="76">
        <v>742</v>
      </c>
      <c r="E11" s="78">
        <v>0.479</v>
      </c>
      <c r="F11" s="81">
        <v>781</v>
      </c>
      <c r="G11" s="70">
        <f t="shared" si="0"/>
        <v>921.5799999999999</v>
      </c>
      <c r="H11" s="81">
        <v>781</v>
      </c>
      <c r="I11" s="70">
        <f t="shared" si="1"/>
        <v>921.5799999999999</v>
      </c>
      <c r="J11" s="102">
        <v>1824.8460508474577</v>
      </c>
      <c r="K11" s="70"/>
      <c r="L11" s="72">
        <v>1770.9800508474577</v>
      </c>
      <c r="M11" s="70"/>
    </row>
    <row r="12" spans="1:13" s="53" customFormat="1" ht="15" customHeight="1">
      <c r="A12" s="75" t="s">
        <v>87</v>
      </c>
      <c r="B12" s="90" t="s">
        <v>74</v>
      </c>
      <c r="C12" s="101" t="s">
        <v>148</v>
      </c>
      <c r="D12" s="76">
        <v>646</v>
      </c>
      <c r="E12" s="78">
        <v>0.563</v>
      </c>
      <c r="F12" s="81">
        <v>811</v>
      </c>
      <c r="G12" s="70">
        <f t="shared" si="0"/>
        <v>956.9799999999999</v>
      </c>
      <c r="H12" s="81">
        <v>811</v>
      </c>
      <c r="I12" s="70">
        <f t="shared" si="1"/>
        <v>956.9799999999999</v>
      </c>
      <c r="J12" s="102">
        <v>1867.2810508474572</v>
      </c>
      <c r="K12" s="70"/>
      <c r="L12" s="72">
        <v>1813.4035508474576</v>
      </c>
      <c r="M12" s="70"/>
    </row>
    <row r="13" spans="1:13" s="53" customFormat="1" ht="15" customHeight="1">
      <c r="A13" s="75" t="s">
        <v>88</v>
      </c>
      <c r="B13" s="90" t="s">
        <v>75</v>
      </c>
      <c r="C13" s="101" t="s">
        <v>148</v>
      </c>
      <c r="D13" s="76">
        <v>742</v>
      </c>
      <c r="E13" s="78">
        <v>0.677</v>
      </c>
      <c r="F13" s="81">
        <v>901</v>
      </c>
      <c r="G13" s="70">
        <f t="shared" si="0"/>
        <v>1063.1799999999998</v>
      </c>
      <c r="H13" s="81">
        <v>901</v>
      </c>
      <c r="I13" s="70">
        <f t="shared" si="1"/>
        <v>1063.1799999999998</v>
      </c>
      <c r="J13" s="102">
        <v>1960.3045508474574</v>
      </c>
      <c r="K13" s="70"/>
      <c r="L13" s="72">
        <v>1903.1840508474575</v>
      </c>
      <c r="M13" s="70"/>
    </row>
    <row r="14" spans="1:13" s="53" customFormat="1" ht="15" customHeight="1">
      <c r="A14" s="75" t="s">
        <v>89</v>
      </c>
      <c r="B14" s="90" t="s">
        <v>76</v>
      </c>
      <c r="C14" s="101" t="s">
        <v>148</v>
      </c>
      <c r="D14" s="76">
        <v>838</v>
      </c>
      <c r="E14" s="78">
        <v>0.789</v>
      </c>
      <c r="F14" s="81">
        <v>986</v>
      </c>
      <c r="G14" s="70">
        <f t="shared" si="0"/>
        <v>1163.48</v>
      </c>
      <c r="H14" s="81">
        <v>986</v>
      </c>
      <c r="I14" s="70">
        <f t="shared" si="1"/>
        <v>1163.48</v>
      </c>
      <c r="J14" s="102">
        <v>2071.302550847458</v>
      </c>
      <c r="K14" s="70"/>
      <c r="L14" s="72">
        <v>2010.9045508474574</v>
      </c>
      <c r="M14" s="70"/>
    </row>
    <row r="15" spans="1:13" s="53" customFormat="1" ht="15" customHeight="1">
      <c r="A15" s="75" t="s">
        <v>90</v>
      </c>
      <c r="B15" s="90" t="s">
        <v>77</v>
      </c>
      <c r="C15" s="101" t="s">
        <v>148</v>
      </c>
      <c r="D15" s="76">
        <v>934</v>
      </c>
      <c r="E15" s="78">
        <v>0.902</v>
      </c>
      <c r="F15" s="81">
        <v>1084</v>
      </c>
      <c r="G15" s="70">
        <f t="shared" si="0"/>
        <v>1279.12</v>
      </c>
      <c r="H15" s="81">
        <v>1084</v>
      </c>
      <c r="I15" s="70">
        <f t="shared" si="1"/>
        <v>1279.12</v>
      </c>
      <c r="J15" s="102">
        <v>2201.8850508474575</v>
      </c>
      <c r="K15" s="70"/>
      <c r="L15" s="72">
        <v>2138.2210508474577</v>
      </c>
      <c r="M15" s="70"/>
    </row>
    <row r="16" spans="1:13" s="53" customFormat="1" ht="15" customHeight="1">
      <c r="A16" s="75" t="s">
        <v>91</v>
      </c>
      <c r="B16" s="90" t="s">
        <v>78</v>
      </c>
      <c r="C16" s="101" t="s">
        <v>148</v>
      </c>
      <c r="D16" s="76">
        <v>1030</v>
      </c>
      <c r="E16" s="78">
        <v>1.015</v>
      </c>
      <c r="F16" s="81">
        <v>1139</v>
      </c>
      <c r="G16" s="70">
        <f t="shared" si="0"/>
        <v>1344.02</v>
      </c>
      <c r="H16" s="81">
        <v>1139</v>
      </c>
      <c r="I16" s="70">
        <f t="shared" si="1"/>
        <v>1344.02</v>
      </c>
      <c r="J16" s="102">
        <v>2281.8675508474576</v>
      </c>
      <c r="K16" s="70"/>
      <c r="L16" s="72">
        <v>2214.9375508474573</v>
      </c>
      <c r="M16" s="70"/>
    </row>
    <row r="17" spans="1:13" s="53" customFormat="1" ht="15" customHeight="1">
      <c r="A17" s="75" t="s">
        <v>92</v>
      </c>
      <c r="B17" s="90" t="s">
        <v>79</v>
      </c>
      <c r="C17" s="101" t="s">
        <v>148</v>
      </c>
      <c r="D17" s="76">
        <v>1126</v>
      </c>
      <c r="E17" s="78">
        <v>1.127</v>
      </c>
      <c r="F17" s="81">
        <v>1213</v>
      </c>
      <c r="G17" s="70">
        <f t="shared" si="0"/>
        <v>1431.34</v>
      </c>
      <c r="H17" s="81">
        <v>1213</v>
      </c>
      <c r="I17" s="70">
        <f t="shared" si="1"/>
        <v>1431.34</v>
      </c>
      <c r="J17" s="102">
        <v>2350.419050847457</v>
      </c>
      <c r="K17" s="70"/>
      <c r="L17" s="72">
        <v>2281.8675508474576</v>
      </c>
      <c r="M17" s="70"/>
    </row>
    <row r="18" spans="1:13" s="53" customFormat="1" ht="15" customHeight="1">
      <c r="A18" s="75" t="s">
        <v>93</v>
      </c>
      <c r="B18" s="90" t="s">
        <v>80</v>
      </c>
      <c r="C18" s="101" t="s">
        <v>148</v>
      </c>
      <c r="D18" s="76">
        <v>1222</v>
      </c>
      <c r="E18" s="78">
        <v>1.24</v>
      </c>
      <c r="F18" s="81">
        <v>1288</v>
      </c>
      <c r="G18" s="70">
        <f t="shared" si="0"/>
        <v>1519.84</v>
      </c>
      <c r="H18" s="81">
        <v>1288</v>
      </c>
      <c r="I18" s="70">
        <f t="shared" si="1"/>
        <v>1519.84</v>
      </c>
      <c r="J18" s="102">
        <v>2432.0230508474574</v>
      </c>
      <c r="K18" s="70"/>
      <c r="L18" s="72">
        <v>2361.8270508474575</v>
      </c>
      <c r="M18" s="70"/>
    </row>
    <row r="19" spans="1:13" s="53" customFormat="1" ht="15" customHeight="1">
      <c r="A19" s="75" t="s">
        <v>299</v>
      </c>
      <c r="B19" s="90" t="s">
        <v>81</v>
      </c>
      <c r="C19" s="101" t="s">
        <v>148</v>
      </c>
      <c r="D19" s="76">
        <v>1318</v>
      </c>
      <c r="E19" s="78">
        <v>1.353</v>
      </c>
      <c r="F19" s="81">
        <v>1400</v>
      </c>
      <c r="G19" s="70">
        <f t="shared" si="0"/>
        <v>1652</v>
      </c>
      <c r="H19" s="81">
        <v>1400</v>
      </c>
      <c r="I19" s="70">
        <f t="shared" si="1"/>
        <v>1652</v>
      </c>
      <c r="J19" s="102">
        <v>2564.2385508474576</v>
      </c>
      <c r="K19" s="70"/>
      <c r="L19" s="72">
        <v>2489.155050847458</v>
      </c>
      <c r="M19" s="70"/>
    </row>
    <row r="20" spans="1:13" s="53" customFormat="1" ht="15" customHeight="1">
      <c r="A20" s="75" t="s">
        <v>300</v>
      </c>
      <c r="B20" s="90" t="s">
        <v>82</v>
      </c>
      <c r="C20" s="101" t="s">
        <v>148</v>
      </c>
      <c r="D20" s="76">
        <v>1414</v>
      </c>
      <c r="E20" s="78">
        <v>1.465</v>
      </c>
      <c r="F20" s="81">
        <v>1458</v>
      </c>
      <c r="G20" s="70">
        <f t="shared" si="0"/>
        <v>1720.4399999999998</v>
      </c>
      <c r="H20" s="81">
        <v>1458</v>
      </c>
      <c r="I20" s="70">
        <f t="shared" si="1"/>
        <v>1720.4399999999998</v>
      </c>
      <c r="J20" s="102">
        <v>2639.3220508474574</v>
      </c>
      <c r="K20" s="70"/>
      <c r="L20" s="72">
        <v>2562.5940508474573</v>
      </c>
      <c r="M20" s="70"/>
    </row>
    <row r="21" spans="1:13" s="53" customFormat="1" ht="15" customHeight="1">
      <c r="A21" s="75" t="s">
        <v>301</v>
      </c>
      <c r="B21" s="90" t="s">
        <v>83</v>
      </c>
      <c r="C21" s="101" t="s">
        <v>148</v>
      </c>
      <c r="D21" s="76">
        <v>1510</v>
      </c>
      <c r="E21" s="78">
        <v>1.578</v>
      </c>
      <c r="F21" s="72">
        <v>1523</v>
      </c>
      <c r="G21" s="70">
        <f t="shared" si="0"/>
        <v>1797.1399999999999</v>
      </c>
      <c r="H21" s="72">
        <v>1523</v>
      </c>
      <c r="I21" s="70">
        <f t="shared" si="1"/>
        <v>1797.1399999999999</v>
      </c>
      <c r="J21" s="102">
        <v>2725.825050847458</v>
      </c>
      <c r="K21" s="70"/>
      <c r="L21" s="72">
        <v>2645.8540508474575</v>
      </c>
      <c r="M21" s="70"/>
    </row>
    <row r="22" spans="1:13" s="53" customFormat="1" ht="15" customHeight="1">
      <c r="A22" s="75" t="s">
        <v>302</v>
      </c>
      <c r="B22" s="90" t="s">
        <v>84</v>
      </c>
      <c r="C22" s="101" t="s">
        <v>148</v>
      </c>
      <c r="D22" s="76">
        <v>1606</v>
      </c>
      <c r="E22" s="78">
        <v>1.69</v>
      </c>
      <c r="F22" s="72">
        <v>1596</v>
      </c>
      <c r="G22" s="70">
        <f t="shared" si="0"/>
        <v>1883.28</v>
      </c>
      <c r="H22" s="72">
        <v>1596</v>
      </c>
      <c r="I22" s="70">
        <f t="shared" si="1"/>
        <v>1883.28</v>
      </c>
      <c r="J22" s="102">
        <v>2838.4560508474574</v>
      </c>
      <c r="K22" s="70"/>
      <c r="L22" s="72">
        <v>2755.2075508474577</v>
      </c>
      <c r="M22" s="70"/>
    </row>
    <row r="23" spans="1:10" s="91" customFormat="1" ht="15" customHeight="1">
      <c r="A23" s="387" t="s">
        <v>487</v>
      </c>
      <c r="B23" s="388"/>
      <c r="C23" s="388"/>
      <c r="D23" s="388"/>
      <c r="E23" s="388"/>
      <c r="F23" s="388"/>
      <c r="G23" s="388"/>
      <c r="H23" s="388"/>
      <c r="I23" s="388"/>
      <c r="J23" s="53"/>
    </row>
    <row r="24" spans="1:10" s="91" customFormat="1" ht="15" customHeight="1">
      <c r="A24" s="334" t="s">
        <v>286</v>
      </c>
      <c r="B24" s="335"/>
      <c r="C24" s="339" t="s">
        <v>141</v>
      </c>
      <c r="D24" s="331" t="s">
        <v>142</v>
      </c>
      <c r="E24" s="340" t="s">
        <v>143</v>
      </c>
      <c r="F24" s="385" t="s">
        <v>257</v>
      </c>
      <c r="G24" s="386"/>
      <c r="H24" s="385" t="s">
        <v>258</v>
      </c>
      <c r="I24" s="386"/>
      <c r="J24" s="53"/>
    </row>
    <row r="25" spans="1:10" s="91" customFormat="1" ht="15" customHeight="1">
      <c r="A25" s="334"/>
      <c r="B25" s="335"/>
      <c r="C25" s="330"/>
      <c r="D25" s="338"/>
      <c r="E25" s="341"/>
      <c r="F25" s="54" t="s">
        <v>529</v>
      </c>
      <c r="G25" s="55" t="s">
        <v>529</v>
      </c>
      <c r="H25" s="54" t="s">
        <v>533</v>
      </c>
      <c r="I25" s="55" t="s">
        <v>529</v>
      </c>
      <c r="J25" s="53"/>
    </row>
    <row r="26" spans="1:10" s="91" customFormat="1" ht="15" customHeight="1">
      <c r="A26" s="334"/>
      <c r="B26" s="335"/>
      <c r="C26" s="330"/>
      <c r="D26" s="339"/>
      <c r="E26" s="342"/>
      <c r="F26" s="58" t="s">
        <v>67</v>
      </c>
      <c r="G26" s="59" t="s">
        <v>534</v>
      </c>
      <c r="H26" s="58" t="s">
        <v>67</v>
      </c>
      <c r="I26" s="59" t="s">
        <v>534</v>
      </c>
      <c r="J26" s="53"/>
    </row>
    <row r="27" spans="1:10" s="91" customFormat="1" ht="15" customHeight="1">
      <c r="A27" s="345"/>
      <c r="B27" s="346"/>
      <c r="C27" s="330"/>
      <c r="D27" s="76" t="s">
        <v>149</v>
      </c>
      <c r="E27" s="90" t="s">
        <v>150</v>
      </c>
      <c r="F27" s="62" t="s">
        <v>147</v>
      </c>
      <c r="G27" s="63" t="s">
        <v>147</v>
      </c>
      <c r="H27" s="62" t="s">
        <v>147</v>
      </c>
      <c r="I27" s="63" t="s">
        <v>147</v>
      </c>
      <c r="J27" s="53"/>
    </row>
    <row r="28" spans="1:13" s="53" customFormat="1" ht="15" customHeight="1">
      <c r="A28" s="75" t="s">
        <v>174</v>
      </c>
      <c r="B28" s="76" t="s">
        <v>72</v>
      </c>
      <c r="C28" s="76" t="s">
        <v>148</v>
      </c>
      <c r="D28" s="76">
        <v>646</v>
      </c>
      <c r="E28" s="78">
        <v>0.4</v>
      </c>
      <c r="F28" s="81">
        <v>1325</v>
      </c>
      <c r="G28" s="70">
        <f aca="true" t="shared" si="2" ref="G28:G40">F28*1.18</f>
        <v>1563.5</v>
      </c>
      <c r="H28" s="82">
        <v>1286</v>
      </c>
      <c r="I28" s="70">
        <f aca="true" t="shared" si="3" ref="I28:I40">H28*1.18</f>
        <v>1517.48</v>
      </c>
      <c r="J28" s="72">
        <v>2704.6075508474573</v>
      </c>
      <c r="K28" s="70"/>
      <c r="L28" s="72">
        <v>2652.3860508474577</v>
      </c>
      <c r="M28" s="70"/>
    </row>
    <row r="29" spans="1:13" s="53" customFormat="1" ht="15" customHeight="1">
      <c r="A29" s="75" t="s">
        <v>131</v>
      </c>
      <c r="B29" s="76" t="s">
        <v>73</v>
      </c>
      <c r="C29" s="76" t="s">
        <v>148</v>
      </c>
      <c r="D29" s="76">
        <v>742</v>
      </c>
      <c r="E29" s="78">
        <v>0.479</v>
      </c>
      <c r="F29" s="81">
        <v>1381</v>
      </c>
      <c r="G29" s="70">
        <f t="shared" si="2"/>
        <v>1629.58</v>
      </c>
      <c r="H29" s="82">
        <v>1340</v>
      </c>
      <c r="I29" s="70">
        <f t="shared" si="3"/>
        <v>1581.1999999999998</v>
      </c>
      <c r="J29" s="72">
        <v>2774.7920508474576</v>
      </c>
      <c r="K29" s="70"/>
      <c r="L29" s="72">
        <v>2720.9260508474576</v>
      </c>
      <c r="M29" s="70"/>
    </row>
    <row r="30" spans="1:13" s="53" customFormat="1" ht="15" customHeight="1">
      <c r="A30" s="75" t="s">
        <v>488</v>
      </c>
      <c r="B30" s="76" t="s">
        <v>74</v>
      </c>
      <c r="C30" s="76" t="s">
        <v>148</v>
      </c>
      <c r="D30" s="76">
        <v>646</v>
      </c>
      <c r="E30" s="78">
        <v>0.563</v>
      </c>
      <c r="F30" s="81">
        <v>1414</v>
      </c>
      <c r="G30" s="70">
        <f t="shared" si="2"/>
        <v>1668.52</v>
      </c>
      <c r="H30" s="82">
        <v>1373</v>
      </c>
      <c r="I30" s="70">
        <f t="shared" si="3"/>
        <v>1620.1399999999999</v>
      </c>
      <c r="J30" s="72">
        <v>2887.423050847458</v>
      </c>
      <c r="K30" s="70"/>
      <c r="L30" s="72">
        <v>2831.9240508474572</v>
      </c>
      <c r="M30" s="70"/>
    </row>
    <row r="31" spans="1:13" s="53" customFormat="1" ht="15" customHeight="1">
      <c r="A31" s="75" t="s">
        <v>489</v>
      </c>
      <c r="B31" s="76" t="s">
        <v>75</v>
      </c>
      <c r="C31" s="76" t="s">
        <v>148</v>
      </c>
      <c r="D31" s="76">
        <v>742</v>
      </c>
      <c r="E31" s="78">
        <v>0.677</v>
      </c>
      <c r="F31" s="81">
        <v>1492</v>
      </c>
      <c r="G31" s="70">
        <f t="shared" si="2"/>
        <v>1760.56</v>
      </c>
      <c r="H31" s="82">
        <v>1448</v>
      </c>
      <c r="I31" s="70">
        <f t="shared" si="3"/>
        <v>1708.6399999999999</v>
      </c>
      <c r="J31" s="72">
        <v>2704.6075508474573</v>
      </c>
      <c r="K31" s="70"/>
      <c r="L31" s="72">
        <v>2652.3860508474577</v>
      </c>
      <c r="M31" s="70"/>
    </row>
    <row r="32" spans="1:13" s="53" customFormat="1" ht="15" customHeight="1">
      <c r="A32" s="75" t="s">
        <v>490</v>
      </c>
      <c r="B32" s="76" t="s">
        <v>76</v>
      </c>
      <c r="C32" s="76" t="s">
        <v>148</v>
      </c>
      <c r="D32" s="76">
        <v>838</v>
      </c>
      <c r="E32" s="78">
        <v>0.789</v>
      </c>
      <c r="F32" s="81">
        <v>1565</v>
      </c>
      <c r="G32" s="70">
        <f t="shared" si="2"/>
        <v>1846.6999999999998</v>
      </c>
      <c r="H32" s="82">
        <v>1518</v>
      </c>
      <c r="I32" s="70">
        <f t="shared" si="3"/>
        <v>1791.24</v>
      </c>
      <c r="J32" s="72">
        <v>2774.7920508474576</v>
      </c>
      <c r="K32" s="70"/>
      <c r="L32" s="72">
        <v>2720.9260508474576</v>
      </c>
      <c r="M32" s="70"/>
    </row>
    <row r="33" spans="1:13" s="53" customFormat="1" ht="15" customHeight="1">
      <c r="A33" s="75" t="s">
        <v>491</v>
      </c>
      <c r="B33" s="76" t="s">
        <v>77</v>
      </c>
      <c r="C33" s="76" t="s">
        <v>148</v>
      </c>
      <c r="D33" s="76">
        <v>934</v>
      </c>
      <c r="E33" s="78">
        <v>0.902</v>
      </c>
      <c r="F33" s="81">
        <v>1651</v>
      </c>
      <c r="G33" s="70">
        <f t="shared" si="2"/>
        <v>1948.1799999999998</v>
      </c>
      <c r="H33" s="82">
        <v>1602</v>
      </c>
      <c r="I33" s="70">
        <f t="shared" si="3"/>
        <v>1890.36</v>
      </c>
      <c r="J33" s="72">
        <v>2887.423050847458</v>
      </c>
      <c r="K33" s="70"/>
      <c r="L33" s="72">
        <v>2831.9240508474572</v>
      </c>
      <c r="M33" s="70"/>
    </row>
    <row r="34" spans="1:13" s="53" customFormat="1" ht="15" customHeight="1">
      <c r="A34" s="75" t="s">
        <v>492</v>
      </c>
      <c r="B34" s="76" t="s">
        <v>78</v>
      </c>
      <c r="C34" s="76" t="s">
        <v>148</v>
      </c>
      <c r="D34" s="76">
        <v>1030</v>
      </c>
      <c r="E34" s="78">
        <v>1.015</v>
      </c>
      <c r="F34" s="81">
        <v>1706</v>
      </c>
      <c r="G34" s="70">
        <f t="shared" si="2"/>
        <v>2013.08</v>
      </c>
      <c r="H34" s="82">
        <v>1654</v>
      </c>
      <c r="I34" s="70">
        <f t="shared" si="3"/>
        <v>1951.7199999999998</v>
      </c>
      <c r="J34" s="72">
        <v>2977.1920508474573</v>
      </c>
      <c r="K34" s="70"/>
      <c r="L34" s="72">
        <v>2918.427050847458</v>
      </c>
      <c r="M34" s="70"/>
    </row>
    <row r="35" spans="1:13" s="53" customFormat="1" ht="15" customHeight="1">
      <c r="A35" s="75" t="s">
        <v>493</v>
      </c>
      <c r="B35" s="76" t="s">
        <v>79</v>
      </c>
      <c r="C35" s="76" t="s">
        <v>148</v>
      </c>
      <c r="D35" s="76">
        <v>1126</v>
      </c>
      <c r="E35" s="78">
        <v>1.127</v>
      </c>
      <c r="F35" s="81">
        <v>1770</v>
      </c>
      <c r="G35" s="70">
        <f t="shared" si="2"/>
        <v>2088.6</v>
      </c>
      <c r="H35" s="82">
        <v>1718</v>
      </c>
      <c r="I35" s="70">
        <f t="shared" si="3"/>
        <v>2027.2399999999998</v>
      </c>
      <c r="J35" s="72">
        <v>3052.2640508474574</v>
      </c>
      <c r="K35" s="70"/>
      <c r="L35" s="72">
        <v>2993.522050847457</v>
      </c>
      <c r="M35" s="70"/>
    </row>
    <row r="36" spans="1:13" s="53" customFormat="1" ht="15" customHeight="1">
      <c r="A36" s="75" t="s">
        <v>494</v>
      </c>
      <c r="B36" s="76" t="s">
        <v>80</v>
      </c>
      <c r="C36" s="76" t="s">
        <v>148</v>
      </c>
      <c r="D36" s="76">
        <v>1222</v>
      </c>
      <c r="E36" s="78">
        <v>1.24</v>
      </c>
      <c r="F36" s="81">
        <v>1839</v>
      </c>
      <c r="G36" s="70">
        <f t="shared" si="2"/>
        <v>2170.02</v>
      </c>
      <c r="H36" s="82">
        <v>1785</v>
      </c>
      <c r="I36" s="70">
        <f t="shared" si="3"/>
        <v>2106.2999999999997</v>
      </c>
      <c r="J36" s="72">
        <v>3120.8270508474575</v>
      </c>
      <c r="K36" s="70"/>
      <c r="L36" s="72">
        <v>3060.440550847457</v>
      </c>
      <c r="M36" s="70"/>
    </row>
    <row r="37" spans="1:13" s="53" customFormat="1" ht="15" customHeight="1">
      <c r="A37" s="75" t="s">
        <v>495</v>
      </c>
      <c r="B37" s="76" t="s">
        <v>81</v>
      </c>
      <c r="C37" s="76" t="s">
        <v>148</v>
      </c>
      <c r="D37" s="76">
        <v>1318</v>
      </c>
      <c r="E37" s="78">
        <v>1.353</v>
      </c>
      <c r="F37" s="81">
        <v>1936</v>
      </c>
      <c r="G37" s="70">
        <f t="shared" si="2"/>
        <v>2284.48</v>
      </c>
      <c r="H37" s="82">
        <v>1878</v>
      </c>
      <c r="I37" s="70">
        <f t="shared" si="3"/>
        <v>2216.04</v>
      </c>
      <c r="J37" s="72">
        <v>3202.4425508474574</v>
      </c>
      <c r="K37" s="70"/>
      <c r="L37" s="72">
        <v>3140.4115508474574</v>
      </c>
      <c r="M37" s="70"/>
    </row>
    <row r="38" spans="1:13" s="53" customFormat="1" ht="15" customHeight="1">
      <c r="A38" s="75" t="s">
        <v>496</v>
      </c>
      <c r="B38" s="76" t="s">
        <v>82</v>
      </c>
      <c r="C38" s="76" t="s">
        <v>148</v>
      </c>
      <c r="D38" s="76">
        <v>1414</v>
      </c>
      <c r="E38" s="78">
        <v>1.465</v>
      </c>
      <c r="F38" s="81">
        <v>1986</v>
      </c>
      <c r="G38" s="70">
        <f t="shared" si="2"/>
        <v>2343.48</v>
      </c>
      <c r="H38" s="82">
        <v>1927</v>
      </c>
      <c r="I38" s="70">
        <f t="shared" si="3"/>
        <v>2273.8599999999997</v>
      </c>
      <c r="J38" s="72">
        <v>3306.897050847457</v>
      </c>
      <c r="K38" s="70"/>
      <c r="L38" s="72">
        <v>3241.6115508474572</v>
      </c>
      <c r="M38" s="70"/>
    </row>
    <row r="39" spans="1:13" s="53" customFormat="1" ht="15" customHeight="1">
      <c r="A39" s="75" t="s">
        <v>497</v>
      </c>
      <c r="B39" s="76" t="s">
        <v>83</v>
      </c>
      <c r="C39" s="76" t="s">
        <v>148</v>
      </c>
      <c r="D39" s="76">
        <v>1510</v>
      </c>
      <c r="E39" s="78">
        <v>1.578</v>
      </c>
      <c r="F39" s="81">
        <v>2045</v>
      </c>
      <c r="G39" s="70">
        <f t="shared" si="2"/>
        <v>2413.1</v>
      </c>
      <c r="H39" s="82">
        <v>1984</v>
      </c>
      <c r="I39" s="70">
        <f t="shared" si="3"/>
        <v>2341.12</v>
      </c>
      <c r="J39" s="72">
        <v>3390.1340508474573</v>
      </c>
      <c r="K39" s="70"/>
      <c r="L39" s="72">
        <v>3323.2155508474575</v>
      </c>
      <c r="M39" s="70"/>
    </row>
    <row r="40" spans="1:13" s="53" customFormat="1" ht="15" customHeight="1">
      <c r="A40" s="75" t="s">
        <v>498</v>
      </c>
      <c r="B40" s="76" t="s">
        <v>84</v>
      </c>
      <c r="C40" s="76" t="s">
        <v>148</v>
      </c>
      <c r="D40" s="76">
        <v>1606</v>
      </c>
      <c r="E40" s="78">
        <v>1.69</v>
      </c>
      <c r="F40" s="81">
        <v>2126</v>
      </c>
      <c r="G40" s="70">
        <f t="shared" si="2"/>
        <v>2508.68</v>
      </c>
      <c r="H40" s="82">
        <v>2062</v>
      </c>
      <c r="I40" s="70">
        <f t="shared" si="3"/>
        <v>2433.16</v>
      </c>
      <c r="J40" s="72">
        <v>3461.963050847458</v>
      </c>
      <c r="K40" s="70"/>
      <c r="L40" s="72">
        <v>3395.0445508474572</v>
      </c>
      <c r="M40" s="70"/>
    </row>
    <row r="41" spans="1:9" s="65" customFormat="1" ht="14.25" customHeight="1">
      <c r="A41" s="336" t="s">
        <v>616</v>
      </c>
      <c r="B41" s="384"/>
      <c r="C41" s="384"/>
      <c r="D41" s="384"/>
      <c r="E41" s="384"/>
      <c r="F41" s="384"/>
      <c r="G41" s="384"/>
      <c r="H41" s="384"/>
      <c r="I41" s="384"/>
    </row>
    <row r="42" spans="1:9" s="65" customFormat="1" ht="78.75" customHeight="1">
      <c r="A42" s="351" t="s">
        <v>615</v>
      </c>
      <c r="B42" s="352"/>
      <c r="C42" s="352"/>
      <c r="D42" s="352"/>
      <c r="E42" s="352"/>
      <c r="F42" s="352"/>
      <c r="G42" s="352"/>
      <c r="H42" s="352"/>
      <c r="I42" s="352"/>
    </row>
    <row r="43" spans="1:9" s="65" customFormat="1" ht="15" customHeight="1">
      <c r="A43" s="381"/>
      <c r="B43" s="381"/>
      <c r="C43" s="381"/>
      <c r="D43" s="381"/>
      <c r="E43" s="381"/>
      <c r="F43" s="381"/>
      <c r="G43" s="381"/>
      <c r="H43" s="381"/>
      <c r="I43" s="381"/>
    </row>
  </sheetData>
  <sheetProtection password="CB1A" sheet="1"/>
  <mergeCells count="18">
    <mergeCell ref="G4:I4"/>
    <mergeCell ref="A23:I23"/>
    <mergeCell ref="A5:I5"/>
    <mergeCell ref="A6:B9"/>
    <mergeCell ref="C6:C9"/>
    <mergeCell ref="H6:I6"/>
    <mergeCell ref="D6:D8"/>
    <mergeCell ref="E6:E8"/>
    <mergeCell ref="A43:I43"/>
    <mergeCell ref="F6:G6"/>
    <mergeCell ref="A41:I41"/>
    <mergeCell ref="A24:B27"/>
    <mergeCell ref="C24:C27"/>
    <mergeCell ref="F24:G24"/>
    <mergeCell ref="H24:I24"/>
    <mergeCell ref="D24:D26"/>
    <mergeCell ref="E24:E26"/>
    <mergeCell ref="A42:I42"/>
  </mergeCells>
  <printOptions/>
  <pageMargins left="0.5905511811023623" right="0.1968503937007874" top="0" bottom="0" header="0.11811023622047245" footer="0.118110236220472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Normal="75" zoomScaleSheetLayoutView="100" zoomScalePageLayoutView="0" workbookViewId="0" topLeftCell="A1">
      <selection activeCell="J1" sqref="J1"/>
    </sheetView>
  </sheetViews>
  <sheetFormatPr defaultColWidth="9.140625" defaultRowHeight="15" customHeight="1"/>
  <cols>
    <col min="1" max="1" width="19.421875" style="83" customWidth="1"/>
    <col min="2" max="2" width="7.28125" style="83" customWidth="1"/>
    <col min="3" max="3" width="5.57421875" style="83" customWidth="1"/>
    <col min="4" max="4" width="8.28125" style="83" customWidth="1"/>
    <col min="5" max="5" width="10.421875" style="83" customWidth="1"/>
    <col min="6" max="6" width="10.140625" style="83" bestFit="1" customWidth="1"/>
    <col min="7" max="7" width="10.7109375" style="83" customWidth="1"/>
    <col min="8" max="8" width="10.140625" style="83" bestFit="1" customWidth="1"/>
    <col min="9" max="9" width="10.7109375" style="83" customWidth="1"/>
    <col min="10" max="16384" width="9.140625" style="83" customWidth="1"/>
  </cols>
  <sheetData>
    <row r="1" spans="1:5" ht="15" customHeight="1">
      <c r="A1" s="50"/>
      <c r="B1" s="50"/>
      <c r="C1" s="50"/>
      <c r="D1" s="50"/>
      <c r="E1" s="50"/>
    </row>
    <row r="2" spans="1:5" ht="15" customHeight="1">
      <c r="A2" s="50"/>
      <c r="B2" s="50"/>
      <c r="C2" s="50"/>
      <c r="D2" s="50"/>
      <c r="E2" s="50"/>
    </row>
    <row r="3" spans="1:9" ht="15" customHeight="1">
      <c r="A3" s="51"/>
      <c r="B3" s="52"/>
      <c r="C3" s="50"/>
      <c r="D3" s="50"/>
      <c r="E3" s="50"/>
      <c r="G3" s="86"/>
      <c r="H3" s="87"/>
      <c r="I3" s="87"/>
    </row>
    <row r="4" spans="1:9" ht="15" customHeight="1">
      <c r="A4" s="51"/>
      <c r="B4" s="52"/>
      <c r="C4" s="50"/>
      <c r="D4" s="50"/>
      <c r="E4" s="50"/>
      <c r="G4" s="103"/>
      <c r="H4" s="94"/>
      <c r="I4" s="94"/>
    </row>
    <row r="5" spans="1:9" ht="15" customHeight="1">
      <c r="A5" s="343" t="s">
        <v>307</v>
      </c>
      <c r="B5" s="343"/>
      <c r="C5" s="343"/>
      <c r="D5" s="343"/>
      <c r="E5" s="343"/>
      <c r="F5" s="344"/>
      <c r="G5" s="344"/>
      <c r="H5" s="344"/>
      <c r="I5" s="344"/>
    </row>
    <row r="6" spans="1:9" s="53" customFormat="1" ht="15" customHeight="1">
      <c r="A6" s="332" t="s">
        <v>286</v>
      </c>
      <c r="B6" s="333"/>
      <c r="C6" s="330" t="s">
        <v>141</v>
      </c>
      <c r="D6" s="331" t="s">
        <v>142</v>
      </c>
      <c r="E6" s="340" t="s">
        <v>143</v>
      </c>
      <c r="F6" s="347" t="s">
        <v>257</v>
      </c>
      <c r="G6" s="348"/>
      <c r="H6" s="347" t="s">
        <v>258</v>
      </c>
      <c r="I6" s="348"/>
    </row>
    <row r="7" spans="1:9" s="53" customFormat="1" ht="15" customHeight="1">
      <c r="A7" s="334"/>
      <c r="B7" s="335"/>
      <c r="C7" s="330"/>
      <c r="D7" s="338"/>
      <c r="E7" s="341"/>
      <c r="F7" s="54" t="s">
        <v>524</v>
      </c>
      <c r="G7" s="55" t="s">
        <v>524</v>
      </c>
      <c r="H7" s="54" t="s">
        <v>524</v>
      </c>
      <c r="I7" s="55" t="s">
        <v>524</v>
      </c>
    </row>
    <row r="8" spans="1:9" s="53" customFormat="1" ht="15" customHeight="1">
      <c r="A8" s="334"/>
      <c r="B8" s="335"/>
      <c r="C8" s="330"/>
      <c r="D8" s="339"/>
      <c r="E8" s="342"/>
      <c r="F8" s="58" t="s">
        <v>67</v>
      </c>
      <c r="G8" s="59" t="s">
        <v>68</v>
      </c>
      <c r="H8" s="58" t="s">
        <v>67</v>
      </c>
      <c r="I8" s="59" t="s">
        <v>68</v>
      </c>
    </row>
    <row r="9" spans="1:9" s="53" customFormat="1" ht="15" customHeight="1">
      <c r="A9" s="345"/>
      <c r="B9" s="346"/>
      <c r="C9" s="330"/>
      <c r="D9" s="76" t="s">
        <v>149</v>
      </c>
      <c r="E9" s="90" t="s">
        <v>150</v>
      </c>
      <c r="F9" s="62" t="s">
        <v>147</v>
      </c>
      <c r="G9" s="63" t="s">
        <v>147</v>
      </c>
      <c r="H9" s="62" t="s">
        <v>147</v>
      </c>
      <c r="I9" s="63" t="s">
        <v>147</v>
      </c>
    </row>
    <row r="10" spans="1:9" s="91" customFormat="1" ht="15" customHeight="1">
      <c r="A10" s="401" t="s">
        <v>590</v>
      </c>
      <c r="B10" s="402"/>
      <c r="C10" s="402"/>
      <c r="D10" s="402"/>
      <c r="E10" s="402"/>
      <c r="F10" s="402"/>
      <c r="G10" s="402"/>
      <c r="H10" s="402"/>
      <c r="I10" s="403"/>
    </row>
    <row r="11" spans="1:9" s="53" customFormat="1" ht="15" customHeight="1">
      <c r="A11" s="75" t="s">
        <v>545</v>
      </c>
      <c r="B11" s="76" t="s">
        <v>560</v>
      </c>
      <c r="C11" s="76" t="s">
        <v>148</v>
      </c>
      <c r="D11" s="76">
        <v>601</v>
      </c>
      <c r="E11" s="78">
        <v>0.84</v>
      </c>
      <c r="F11" s="69">
        <v>3134</v>
      </c>
      <c r="G11" s="70">
        <f aca="true" t="shared" si="0" ref="G11:G28">F11*1.18</f>
        <v>3698.12</v>
      </c>
      <c r="H11" s="82">
        <v>3050</v>
      </c>
      <c r="I11" s="70">
        <f aca="true" t="shared" si="1" ref="I11:I28">H11*1.18</f>
        <v>3599</v>
      </c>
    </row>
    <row r="12" spans="1:9" s="53" customFormat="1" ht="15" customHeight="1">
      <c r="A12" s="75" t="s">
        <v>546</v>
      </c>
      <c r="B12" s="76" t="s">
        <v>561</v>
      </c>
      <c r="C12" s="76" t="s">
        <v>148</v>
      </c>
      <c r="D12" s="76">
        <v>697</v>
      </c>
      <c r="E12" s="78">
        <v>1.02</v>
      </c>
      <c r="F12" s="69">
        <v>3280</v>
      </c>
      <c r="G12" s="70">
        <f t="shared" si="0"/>
        <v>3870.3999999999996</v>
      </c>
      <c r="H12" s="82">
        <v>3196</v>
      </c>
      <c r="I12" s="70">
        <f t="shared" si="1"/>
        <v>3771.2799999999997</v>
      </c>
    </row>
    <row r="13" spans="1:9" s="53" customFormat="1" ht="15" customHeight="1">
      <c r="A13" s="75" t="s">
        <v>547</v>
      </c>
      <c r="B13" s="76" t="s">
        <v>562</v>
      </c>
      <c r="C13" s="76" t="s">
        <v>148</v>
      </c>
      <c r="D13" s="76">
        <v>793</v>
      </c>
      <c r="E13" s="78">
        <v>1.2</v>
      </c>
      <c r="F13" s="69">
        <v>3433</v>
      </c>
      <c r="G13" s="70">
        <f t="shared" si="0"/>
        <v>4050.9399999999996</v>
      </c>
      <c r="H13" s="82">
        <v>3349</v>
      </c>
      <c r="I13" s="70">
        <f t="shared" si="1"/>
        <v>3951.8199999999997</v>
      </c>
    </row>
    <row r="14" spans="1:9" s="53" customFormat="1" ht="15" customHeight="1">
      <c r="A14" s="75" t="s">
        <v>116</v>
      </c>
      <c r="B14" s="76" t="s">
        <v>563</v>
      </c>
      <c r="C14" s="76" t="s">
        <v>148</v>
      </c>
      <c r="D14" s="76">
        <v>793</v>
      </c>
      <c r="E14" s="78">
        <v>1.471</v>
      </c>
      <c r="F14" s="69">
        <v>3650</v>
      </c>
      <c r="G14" s="70">
        <f t="shared" si="0"/>
        <v>4307</v>
      </c>
      <c r="H14" s="82">
        <v>3566</v>
      </c>
      <c r="I14" s="70">
        <f t="shared" si="1"/>
        <v>4207.88</v>
      </c>
    </row>
    <row r="15" spans="1:9" s="53" customFormat="1" ht="15" customHeight="1">
      <c r="A15" s="75" t="s">
        <v>548</v>
      </c>
      <c r="B15" s="76" t="s">
        <v>564</v>
      </c>
      <c r="C15" s="76" t="s">
        <v>148</v>
      </c>
      <c r="D15" s="76">
        <v>841</v>
      </c>
      <c r="E15" s="78">
        <v>1.618</v>
      </c>
      <c r="F15" s="69">
        <v>3760</v>
      </c>
      <c r="G15" s="70">
        <f t="shared" si="0"/>
        <v>4436.8</v>
      </c>
      <c r="H15" s="82">
        <v>3675</v>
      </c>
      <c r="I15" s="70">
        <f t="shared" si="1"/>
        <v>4336.5</v>
      </c>
    </row>
    <row r="16" spans="1:9" s="53" customFormat="1" ht="15" customHeight="1">
      <c r="A16" s="75" t="s">
        <v>549</v>
      </c>
      <c r="B16" s="76" t="s">
        <v>565</v>
      </c>
      <c r="C16" s="76" t="s">
        <v>148</v>
      </c>
      <c r="D16" s="76">
        <v>889</v>
      </c>
      <c r="E16" s="78">
        <v>1.765</v>
      </c>
      <c r="F16" s="69">
        <v>3882</v>
      </c>
      <c r="G16" s="70">
        <f t="shared" si="0"/>
        <v>4580.759999999999</v>
      </c>
      <c r="H16" s="82">
        <v>3797</v>
      </c>
      <c r="I16" s="70">
        <f t="shared" si="1"/>
        <v>4480.46</v>
      </c>
    </row>
    <row r="17" spans="1:9" s="53" customFormat="1" ht="15" customHeight="1">
      <c r="A17" s="75" t="s">
        <v>550</v>
      </c>
      <c r="B17" s="76" t="s">
        <v>566</v>
      </c>
      <c r="C17" s="76" t="s">
        <v>148</v>
      </c>
      <c r="D17" s="76">
        <v>937</v>
      </c>
      <c r="E17" s="78">
        <v>1.912</v>
      </c>
      <c r="F17" s="69">
        <v>3996</v>
      </c>
      <c r="G17" s="70">
        <f t="shared" si="0"/>
        <v>4715.28</v>
      </c>
      <c r="H17" s="82">
        <v>3912</v>
      </c>
      <c r="I17" s="70">
        <f t="shared" si="1"/>
        <v>4616.16</v>
      </c>
    </row>
    <row r="18" spans="1:9" s="53" customFormat="1" ht="15" customHeight="1">
      <c r="A18" s="75" t="s">
        <v>551</v>
      </c>
      <c r="B18" s="76" t="s">
        <v>567</v>
      </c>
      <c r="C18" s="76" t="s">
        <v>148</v>
      </c>
      <c r="D18" s="76">
        <v>985</v>
      </c>
      <c r="E18" s="78">
        <v>2.059</v>
      </c>
      <c r="F18" s="69">
        <v>4111</v>
      </c>
      <c r="G18" s="70">
        <f t="shared" si="0"/>
        <v>4850.98</v>
      </c>
      <c r="H18" s="82">
        <v>4027</v>
      </c>
      <c r="I18" s="70">
        <f t="shared" si="1"/>
        <v>4751.86</v>
      </c>
    </row>
    <row r="19" spans="1:9" s="53" customFormat="1" ht="15" customHeight="1">
      <c r="A19" s="75" t="s">
        <v>123</v>
      </c>
      <c r="B19" s="76" t="s">
        <v>568</v>
      </c>
      <c r="C19" s="76" t="s">
        <v>148</v>
      </c>
      <c r="D19" s="76">
        <v>1033</v>
      </c>
      <c r="E19" s="78">
        <v>2.206</v>
      </c>
      <c r="F19" s="69">
        <v>4225</v>
      </c>
      <c r="G19" s="70">
        <f t="shared" si="0"/>
        <v>4985.5</v>
      </c>
      <c r="H19" s="82">
        <v>4141</v>
      </c>
      <c r="I19" s="70">
        <f t="shared" si="1"/>
        <v>4886.38</v>
      </c>
    </row>
    <row r="20" spans="1:9" s="53" customFormat="1" ht="15" customHeight="1">
      <c r="A20" s="75" t="s">
        <v>552</v>
      </c>
      <c r="B20" s="76" t="s">
        <v>569</v>
      </c>
      <c r="C20" s="76" t="s">
        <v>148</v>
      </c>
      <c r="D20" s="76">
        <v>1081</v>
      </c>
      <c r="E20" s="78">
        <v>2.353</v>
      </c>
      <c r="F20" s="69">
        <v>4352</v>
      </c>
      <c r="G20" s="70">
        <f t="shared" si="0"/>
        <v>5135.36</v>
      </c>
      <c r="H20" s="82">
        <v>4268</v>
      </c>
      <c r="I20" s="70">
        <f t="shared" si="1"/>
        <v>5036.24</v>
      </c>
    </row>
    <row r="21" spans="1:9" s="53" customFormat="1" ht="15" customHeight="1">
      <c r="A21" s="75" t="s">
        <v>553</v>
      </c>
      <c r="B21" s="76" t="s">
        <v>570</v>
      </c>
      <c r="C21" s="76" t="s">
        <v>148</v>
      </c>
      <c r="D21" s="76">
        <v>1129</v>
      </c>
      <c r="E21" s="78">
        <v>2.5</v>
      </c>
      <c r="F21" s="69">
        <v>4519</v>
      </c>
      <c r="G21" s="70">
        <f t="shared" si="0"/>
        <v>5332.42</v>
      </c>
      <c r="H21" s="82">
        <v>4434</v>
      </c>
      <c r="I21" s="70">
        <f t="shared" si="1"/>
        <v>5232.12</v>
      </c>
    </row>
    <row r="22" spans="1:9" s="53" customFormat="1" ht="15" customHeight="1">
      <c r="A22" s="75" t="s">
        <v>554</v>
      </c>
      <c r="B22" s="76" t="s">
        <v>571</v>
      </c>
      <c r="C22" s="76" t="s">
        <v>148</v>
      </c>
      <c r="D22" s="76">
        <v>1177</v>
      </c>
      <c r="E22" s="78">
        <v>2.647</v>
      </c>
      <c r="F22" s="69">
        <v>4646</v>
      </c>
      <c r="G22" s="70">
        <f t="shared" si="0"/>
        <v>5482.28</v>
      </c>
      <c r="H22" s="82">
        <v>4562</v>
      </c>
      <c r="I22" s="70">
        <f t="shared" si="1"/>
        <v>5383.16</v>
      </c>
    </row>
    <row r="23" spans="1:9" s="53" customFormat="1" ht="15" customHeight="1">
      <c r="A23" s="75" t="s">
        <v>555</v>
      </c>
      <c r="B23" s="76" t="s">
        <v>572</v>
      </c>
      <c r="C23" s="76" t="s">
        <v>148</v>
      </c>
      <c r="D23" s="76">
        <v>1225</v>
      </c>
      <c r="E23" s="78">
        <v>2.794</v>
      </c>
      <c r="F23" s="69">
        <v>4770</v>
      </c>
      <c r="G23" s="70">
        <f t="shared" si="0"/>
        <v>5628.599999999999</v>
      </c>
      <c r="H23" s="82">
        <v>4686</v>
      </c>
      <c r="I23" s="70">
        <f t="shared" si="1"/>
        <v>5529.48</v>
      </c>
    </row>
    <row r="24" spans="1:9" s="53" customFormat="1" ht="15" customHeight="1">
      <c r="A24" s="75" t="s">
        <v>129</v>
      </c>
      <c r="B24" s="76" t="s">
        <v>573</v>
      </c>
      <c r="C24" s="76" t="s">
        <v>148</v>
      </c>
      <c r="D24" s="76">
        <v>1273</v>
      </c>
      <c r="E24" s="78">
        <v>2.941</v>
      </c>
      <c r="F24" s="69">
        <v>4897</v>
      </c>
      <c r="G24" s="70">
        <f t="shared" si="0"/>
        <v>5778.46</v>
      </c>
      <c r="H24" s="82">
        <v>4813</v>
      </c>
      <c r="I24" s="70">
        <f t="shared" si="1"/>
        <v>5679.34</v>
      </c>
    </row>
    <row r="25" spans="1:9" s="53" customFormat="1" ht="15" customHeight="1">
      <c r="A25" s="75" t="s">
        <v>556</v>
      </c>
      <c r="B25" s="76" t="s">
        <v>574</v>
      </c>
      <c r="C25" s="76" t="s">
        <v>148</v>
      </c>
      <c r="D25" s="76">
        <v>1321</v>
      </c>
      <c r="E25" s="78">
        <v>3.089</v>
      </c>
      <c r="F25" s="69">
        <v>5055</v>
      </c>
      <c r="G25" s="70">
        <f t="shared" si="0"/>
        <v>5964.9</v>
      </c>
      <c r="H25" s="82">
        <v>4971</v>
      </c>
      <c r="I25" s="70">
        <f t="shared" si="1"/>
        <v>5865.78</v>
      </c>
    </row>
    <row r="26" spans="1:9" s="53" customFormat="1" ht="15" customHeight="1">
      <c r="A26" s="75" t="s">
        <v>557</v>
      </c>
      <c r="B26" s="76" t="s">
        <v>575</v>
      </c>
      <c r="C26" s="76" t="s">
        <v>148</v>
      </c>
      <c r="D26" s="76">
        <v>1369</v>
      </c>
      <c r="E26" s="78">
        <v>3.235</v>
      </c>
      <c r="F26" s="69">
        <v>5192</v>
      </c>
      <c r="G26" s="70">
        <f t="shared" si="0"/>
        <v>6126.5599999999995</v>
      </c>
      <c r="H26" s="82">
        <v>5108</v>
      </c>
      <c r="I26" s="70">
        <f t="shared" si="1"/>
        <v>6027.44</v>
      </c>
    </row>
    <row r="27" spans="1:9" s="53" customFormat="1" ht="15" customHeight="1">
      <c r="A27" s="75" t="s">
        <v>558</v>
      </c>
      <c r="B27" s="76" t="s">
        <v>576</v>
      </c>
      <c r="C27" s="76" t="s">
        <v>148</v>
      </c>
      <c r="D27" s="76">
        <v>1417</v>
      </c>
      <c r="E27" s="78">
        <v>3.383</v>
      </c>
      <c r="F27" s="69">
        <v>5327</v>
      </c>
      <c r="G27" s="70">
        <f t="shared" si="0"/>
        <v>6285.86</v>
      </c>
      <c r="H27" s="82">
        <v>5243</v>
      </c>
      <c r="I27" s="70">
        <f t="shared" si="1"/>
        <v>6186.74</v>
      </c>
    </row>
    <row r="28" spans="1:9" s="53" customFormat="1" ht="15" customHeight="1">
      <c r="A28" s="75" t="s">
        <v>559</v>
      </c>
      <c r="B28" s="76" t="s">
        <v>577</v>
      </c>
      <c r="C28" s="76" t="s">
        <v>148</v>
      </c>
      <c r="D28" s="76">
        <v>1465</v>
      </c>
      <c r="E28" s="78">
        <v>3.529</v>
      </c>
      <c r="F28" s="79">
        <v>5456</v>
      </c>
      <c r="G28" s="70">
        <f t="shared" si="0"/>
        <v>6438.08</v>
      </c>
      <c r="H28" s="104">
        <v>5372</v>
      </c>
      <c r="I28" s="70">
        <f t="shared" si="1"/>
        <v>6338.96</v>
      </c>
    </row>
    <row r="29" spans="1:9" s="53" customFormat="1" ht="15" customHeight="1">
      <c r="A29" s="395" t="s">
        <v>591</v>
      </c>
      <c r="B29" s="396"/>
      <c r="C29" s="396"/>
      <c r="D29" s="396"/>
      <c r="E29" s="396"/>
      <c r="F29" s="396"/>
      <c r="G29" s="396"/>
      <c r="H29" s="396"/>
      <c r="I29" s="396"/>
    </row>
    <row r="30" spans="1:9" s="53" customFormat="1" ht="72" customHeight="1">
      <c r="A30" s="397" t="s">
        <v>617</v>
      </c>
      <c r="B30" s="398"/>
      <c r="C30" s="398"/>
      <c r="D30" s="398"/>
      <c r="E30" s="398"/>
      <c r="F30" s="398"/>
      <c r="G30" s="398"/>
      <c r="H30" s="398"/>
      <c r="I30" s="398"/>
    </row>
    <row r="31" spans="1:9" s="53" customFormat="1" ht="31.5" customHeight="1">
      <c r="A31" s="397" t="s">
        <v>632</v>
      </c>
      <c r="B31" s="358"/>
      <c r="C31" s="358"/>
      <c r="D31" s="358"/>
      <c r="E31" s="358"/>
      <c r="F31" s="358"/>
      <c r="G31" s="358"/>
      <c r="H31" s="358"/>
      <c r="I31" s="358"/>
    </row>
    <row r="32" spans="1:9" s="53" customFormat="1" ht="15" customHeight="1">
      <c r="A32" s="393"/>
      <c r="B32" s="394"/>
      <c r="C32" s="394"/>
      <c r="D32" s="394"/>
      <c r="E32" s="394"/>
      <c r="F32" s="394"/>
      <c r="G32" s="394"/>
      <c r="H32" s="394"/>
      <c r="I32" s="394"/>
    </row>
    <row r="33" spans="1:9" s="53" customFormat="1" ht="15" customHeight="1">
      <c r="A33" s="393"/>
      <c r="B33" s="394"/>
      <c r="C33" s="394"/>
      <c r="D33" s="394"/>
      <c r="E33" s="394"/>
      <c r="F33" s="394"/>
      <c r="G33" s="394"/>
      <c r="H33" s="394"/>
      <c r="I33" s="394"/>
    </row>
    <row r="34" spans="1:9" s="53" customFormat="1" ht="15" customHeight="1">
      <c r="A34" s="393"/>
      <c r="B34" s="394"/>
      <c r="C34" s="394"/>
      <c r="D34" s="394"/>
      <c r="E34" s="394"/>
      <c r="F34" s="394"/>
      <c r="G34" s="394"/>
      <c r="H34" s="394"/>
      <c r="I34" s="394"/>
    </row>
    <row r="35" spans="1:9" s="65" customFormat="1" ht="15" customHeight="1">
      <c r="A35" s="399"/>
      <c r="B35" s="400"/>
      <c r="C35" s="400"/>
      <c r="D35" s="400"/>
      <c r="E35" s="400"/>
      <c r="F35" s="400"/>
      <c r="G35" s="400"/>
      <c r="H35" s="400"/>
      <c r="I35" s="400"/>
    </row>
  </sheetData>
  <sheetProtection password="CB1A" sheet="1"/>
  <mergeCells count="15">
    <mergeCell ref="A35:I35"/>
    <mergeCell ref="A10:I10"/>
    <mergeCell ref="A33:I33"/>
    <mergeCell ref="A34:I34"/>
    <mergeCell ref="A5:I5"/>
    <mergeCell ref="A6:B9"/>
    <mergeCell ref="C6:C9"/>
    <mergeCell ref="H6:I6"/>
    <mergeCell ref="A31:I31"/>
    <mergeCell ref="A32:I32"/>
    <mergeCell ref="D6:D8"/>
    <mergeCell ref="E6:E8"/>
    <mergeCell ref="A29:I29"/>
    <mergeCell ref="A30:I30"/>
    <mergeCell ref="F6:G6"/>
  </mergeCells>
  <printOptions/>
  <pageMargins left="0.5905511811023623" right="0.1968503937007874" top="0" bottom="0" header="0.11811023622047245" footer="0.118110236220472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106"/>
  <sheetViews>
    <sheetView view="pageBreakPreview" zoomScaleSheetLayoutView="100" workbookViewId="0" topLeftCell="A1">
      <selection activeCell="F6" sqref="F6"/>
    </sheetView>
  </sheetViews>
  <sheetFormatPr defaultColWidth="9.140625" defaultRowHeight="15" customHeight="1"/>
  <cols>
    <col min="1" max="1" width="21.00390625" style="1" customWidth="1"/>
    <col min="2" max="2" width="5.7109375" style="1" customWidth="1"/>
    <col min="3" max="3" width="13.57421875" style="1" customWidth="1"/>
    <col min="4" max="4" width="13.421875" style="1" customWidth="1"/>
    <col min="5" max="5" width="11.421875" style="1" customWidth="1"/>
    <col min="6" max="7" width="14.28125" style="1" customWidth="1"/>
    <col min="8" max="10" width="0" style="1" hidden="1" customWidth="1"/>
    <col min="11" max="16384" width="9.140625" style="1" customWidth="1"/>
  </cols>
  <sheetData>
    <row r="4" spans="1:7" ht="15" customHeight="1">
      <c r="A4" s="105"/>
      <c r="B4" s="106"/>
      <c r="C4" s="106"/>
      <c r="D4" s="106"/>
      <c r="E4" s="408"/>
      <c r="F4" s="409"/>
      <c r="G4" s="409"/>
    </row>
    <row r="5" spans="1:8" ht="15" customHeight="1">
      <c r="A5" s="411" t="s">
        <v>480</v>
      </c>
      <c r="B5" s="411"/>
      <c r="C5" s="411"/>
      <c r="D5" s="411"/>
      <c r="E5" s="411"/>
      <c r="F5" s="411"/>
      <c r="G5" s="411"/>
      <c r="H5" s="107"/>
    </row>
    <row r="6" spans="1:8" s="53" customFormat="1" ht="15" customHeight="1">
      <c r="A6" s="332" t="s">
        <v>291</v>
      </c>
      <c r="B6" s="330" t="s">
        <v>141</v>
      </c>
      <c r="C6" s="108" t="s">
        <v>143</v>
      </c>
      <c r="D6" s="419" t="s">
        <v>142</v>
      </c>
      <c r="E6" s="423"/>
      <c r="F6" s="109" t="s">
        <v>154</v>
      </c>
      <c r="G6" s="110" t="s">
        <v>155</v>
      </c>
      <c r="H6" s="107"/>
    </row>
    <row r="7" spans="1:8" s="53" customFormat="1" ht="15" customHeight="1">
      <c r="A7" s="345"/>
      <c r="B7" s="330"/>
      <c r="C7" s="76" t="s">
        <v>150</v>
      </c>
      <c r="D7" s="421" t="s">
        <v>149</v>
      </c>
      <c r="E7" s="422"/>
      <c r="F7" s="72" t="s">
        <v>147</v>
      </c>
      <c r="G7" s="90" t="s">
        <v>147</v>
      </c>
      <c r="H7" s="107"/>
    </row>
    <row r="8" spans="1:7" s="53" customFormat="1" ht="15" customHeight="1">
      <c r="A8" s="97" t="s">
        <v>203</v>
      </c>
      <c r="B8" s="76" t="s">
        <v>148</v>
      </c>
      <c r="C8" s="78">
        <v>0.65</v>
      </c>
      <c r="D8" s="406">
        <v>646</v>
      </c>
      <c r="E8" s="407"/>
      <c r="F8" s="81">
        <v>3533</v>
      </c>
      <c r="G8" s="70">
        <f aca="true" t="shared" si="0" ref="G8:G19">F8*1.18</f>
        <v>4168.94</v>
      </c>
    </row>
    <row r="9" spans="1:7" s="53" customFormat="1" ht="15" customHeight="1">
      <c r="A9" s="97" t="s">
        <v>144</v>
      </c>
      <c r="B9" s="76" t="s">
        <v>148</v>
      </c>
      <c r="C9" s="78">
        <v>1.14</v>
      </c>
      <c r="D9" s="406">
        <v>838</v>
      </c>
      <c r="E9" s="407"/>
      <c r="F9" s="81">
        <v>3901</v>
      </c>
      <c r="G9" s="70">
        <f t="shared" si="0"/>
        <v>4603.179999999999</v>
      </c>
    </row>
    <row r="10" spans="1:7" s="53" customFormat="1" ht="15" customHeight="1">
      <c r="A10" s="97" t="s">
        <v>145</v>
      </c>
      <c r="B10" s="76" t="s">
        <v>148</v>
      </c>
      <c r="C10" s="78">
        <v>1.65</v>
      </c>
      <c r="D10" s="406">
        <v>1030</v>
      </c>
      <c r="E10" s="407"/>
      <c r="F10" s="81">
        <v>4446</v>
      </c>
      <c r="G10" s="70">
        <f t="shared" si="0"/>
        <v>5246.28</v>
      </c>
    </row>
    <row r="11" spans="1:7" s="53" customFormat="1" ht="15" customHeight="1">
      <c r="A11" s="97" t="s">
        <v>213</v>
      </c>
      <c r="B11" s="76" t="s">
        <v>148</v>
      </c>
      <c r="C11" s="78">
        <v>2.1</v>
      </c>
      <c r="D11" s="406">
        <v>1222</v>
      </c>
      <c r="E11" s="407"/>
      <c r="F11" s="81">
        <v>5154</v>
      </c>
      <c r="G11" s="70">
        <f t="shared" si="0"/>
        <v>6081.719999999999</v>
      </c>
    </row>
    <row r="12" spans="1:7" s="53" customFormat="1" ht="15" customHeight="1">
      <c r="A12" s="97" t="s">
        <v>214</v>
      </c>
      <c r="B12" s="76" t="s">
        <v>148</v>
      </c>
      <c r="C12" s="78">
        <v>2.55</v>
      </c>
      <c r="D12" s="406">
        <v>1414</v>
      </c>
      <c r="E12" s="407"/>
      <c r="F12" s="81">
        <v>5580</v>
      </c>
      <c r="G12" s="70">
        <f t="shared" si="0"/>
        <v>6584.4</v>
      </c>
    </row>
    <row r="13" spans="1:7" s="53" customFormat="1" ht="15" customHeight="1" thickBot="1">
      <c r="A13" s="111" t="s">
        <v>215</v>
      </c>
      <c r="B13" s="112" t="s">
        <v>148</v>
      </c>
      <c r="C13" s="113">
        <v>2.65</v>
      </c>
      <c r="D13" s="412">
        <v>1510</v>
      </c>
      <c r="E13" s="413"/>
      <c r="F13" s="114">
        <v>5729</v>
      </c>
      <c r="G13" s="115">
        <f t="shared" si="0"/>
        <v>6760.219999999999</v>
      </c>
    </row>
    <row r="14" spans="1:7" s="53" customFormat="1" ht="15" customHeight="1" thickTop="1">
      <c r="A14" s="116" t="s">
        <v>285</v>
      </c>
      <c r="B14" s="67" t="s">
        <v>148</v>
      </c>
      <c r="C14" s="68">
        <v>0.65</v>
      </c>
      <c r="D14" s="415">
        <v>646</v>
      </c>
      <c r="E14" s="416"/>
      <c r="F14" s="117">
        <v>4142</v>
      </c>
      <c r="G14" s="71">
        <f t="shared" si="0"/>
        <v>4887.5599999999995</v>
      </c>
    </row>
    <row r="15" spans="1:7" s="53" customFormat="1" ht="15" customHeight="1">
      <c r="A15" s="97" t="s">
        <v>216</v>
      </c>
      <c r="B15" s="76" t="s">
        <v>148</v>
      </c>
      <c r="C15" s="78">
        <v>1.14</v>
      </c>
      <c r="D15" s="406">
        <v>838</v>
      </c>
      <c r="E15" s="407"/>
      <c r="F15" s="81">
        <v>4560</v>
      </c>
      <c r="G15" s="70">
        <f t="shared" si="0"/>
        <v>5380.799999999999</v>
      </c>
    </row>
    <row r="16" spans="1:7" s="53" customFormat="1" ht="15" customHeight="1">
      <c r="A16" s="97" t="s">
        <v>219</v>
      </c>
      <c r="B16" s="76" t="s">
        <v>148</v>
      </c>
      <c r="C16" s="78">
        <v>1.65</v>
      </c>
      <c r="D16" s="406">
        <v>1030</v>
      </c>
      <c r="E16" s="407"/>
      <c r="F16" s="81">
        <v>5030</v>
      </c>
      <c r="G16" s="70">
        <f t="shared" si="0"/>
        <v>5935.4</v>
      </c>
    </row>
    <row r="17" spans="1:7" s="53" customFormat="1" ht="15" customHeight="1">
      <c r="A17" s="97" t="s">
        <v>220</v>
      </c>
      <c r="B17" s="76" t="s">
        <v>148</v>
      </c>
      <c r="C17" s="78">
        <v>2.1</v>
      </c>
      <c r="D17" s="406">
        <v>1222</v>
      </c>
      <c r="E17" s="407"/>
      <c r="F17" s="81">
        <v>5815</v>
      </c>
      <c r="G17" s="70">
        <f t="shared" si="0"/>
        <v>6861.7</v>
      </c>
    </row>
    <row r="18" spans="1:7" s="53" customFormat="1" ht="15" customHeight="1">
      <c r="A18" s="97" t="s">
        <v>221</v>
      </c>
      <c r="B18" s="76" t="s">
        <v>148</v>
      </c>
      <c r="C18" s="78">
        <v>2.55</v>
      </c>
      <c r="D18" s="406">
        <v>1414</v>
      </c>
      <c r="E18" s="407"/>
      <c r="F18" s="81">
        <v>6282</v>
      </c>
      <c r="G18" s="70">
        <f t="shared" si="0"/>
        <v>7412.759999999999</v>
      </c>
    </row>
    <row r="19" spans="1:7" s="53" customFormat="1" ht="15" customHeight="1">
      <c r="A19" s="97" t="s">
        <v>222</v>
      </c>
      <c r="B19" s="76" t="s">
        <v>148</v>
      </c>
      <c r="C19" s="78">
        <v>2.65</v>
      </c>
      <c r="D19" s="406">
        <v>1510</v>
      </c>
      <c r="E19" s="407"/>
      <c r="F19" s="72">
        <v>6424</v>
      </c>
      <c r="G19" s="70">
        <f t="shared" si="0"/>
        <v>7580.32</v>
      </c>
    </row>
    <row r="20" spans="1:7" ht="15" customHeight="1">
      <c r="A20" s="410" t="s">
        <v>426</v>
      </c>
      <c r="B20" s="410"/>
      <c r="C20" s="410"/>
      <c r="D20" s="410"/>
      <c r="E20" s="410"/>
      <c r="F20" s="410"/>
      <c r="G20" s="410"/>
    </row>
    <row r="21" spans="1:7" s="53" customFormat="1" ht="15" customHeight="1">
      <c r="A21" s="390" t="s">
        <v>291</v>
      </c>
      <c r="B21" s="330" t="s">
        <v>141</v>
      </c>
      <c r="C21" s="118" t="s">
        <v>244</v>
      </c>
      <c r="D21" s="417" t="s">
        <v>392</v>
      </c>
      <c r="E21" s="392"/>
      <c r="F21" s="419" t="s">
        <v>394</v>
      </c>
      <c r="G21" s="420"/>
    </row>
    <row r="22" spans="1:7" s="53" customFormat="1" ht="15" customHeight="1">
      <c r="A22" s="390"/>
      <c r="B22" s="330"/>
      <c r="C22" s="77" t="s">
        <v>150</v>
      </c>
      <c r="D22" s="418" t="s">
        <v>147</v>
      </c>
      <c r="E22" s="405"/>
      <c r="F22" s="421" t="s">
        <v>147</v>
      </c>
      <c r="G22" s="424"/>
    </row>
    <row r="23" spans="1:7" s="53" customFormat="1" ht="15" customHeight="1">
      <c r="A23" s="75" t="s">
        <v>107</v>
      </c>
      <c r="B23" s="76" t="s">
        <v>148</v>
      </c>
      <c r="C23" s="119">
        <v>4.6</v>
      </c>
      <c r="D23" s="404">
        <v>12002</v>
      </c>
      <c r="E23" s="405"/>
      <c r="F23" s="404">
        <f aca="true" t="shared" si="1" ref="F23:F28">D23*1.18</f>
        <v>14162.359999999999</v>
      </c>
      <c r="G23" s="414"/>
    </row>
    <row r="24" spans="1:7" s="53" customFormat="1" ht="15" customHeight="1">
      <c r="A24" s="75" t="s">
        <v>35</v>
      </c>
      <c r="B24" s="76" t="s">
        <v>148</v>
      </c>
      <c r="C24" s="119">
        <v>6.1</v>
      </c>
      <c r="D24" s="404">
        <v>17968</v>
      </c>
      <c r="E24" s="405"/>
      <c r="F24" s="404">
        <f t="shared" si="1"/>
        <v>21202.239999999998</v>
      </c>
      <c r="G24" s="414"/>
    </row>
    <row r="25" spans="1:7" s="53" customFormat="1" ht="15" customHeight="1">
      <c r="A25" s="75" t="s">
        <v>108</v>
      </c>
      <c r="B25" s="76" t="s">
        <v>148</v>
      </c>
      <c r="C25" s="119">
        <v>7.5</v>
      </c>
      <c r="D25" s="404">
        <v>18506</v>
      </c>
      <c r="E25" s="405"/>
      <c r="F25" s="404">
        <f t="shared" si="1"/>
        <v>21837.079999999998</v>
      </c>
      <c r="G25" s="414"/>
    </row>
    <row r="26" spans="1:7" s="53" customFormat="1" ht="15" customHeight="1">
      <c r="A26" s="75" t="s">
        <v>109</v>
      </c>
      <c r="B26" s="76" t="s">
        <v>148</v>
      </c>
      <c r="C26" s="119">
        <v>9.5</v>
      </c>
      <c r="D26" s="404">
        <v>20990</v>
      </c>
      <c r="E26" s="405"/>
      <c r="F26" s="404">
        <f t="shared" si="1"/>
        <v>24768.199999999997</v>
      </c>
      <c r="G26" s="414"/>
    </row>
    <row r="27" spans="1:7" s="53" customFormat="1" ht="15" customHeight="1">
      <c r="A27" s="75" t="s">
        <v>110</v>
      </c>
      <c r="B27" s="76" t="s">
        <v>148</v>
      </c>
      <c r="C27" s="119">
        <v>11</v>
      </c>
      <c r="D27" s="404">
        <v>23446</v>
      </c>
      <c r="E27" s="405"/>
      <c r="F27" s="404">
        <f t="shared" si="1"/>
        <v>27666.28</v>
      </c>
      <c r="G27" s="414"/>
    </row>
    <row r="28" spans="1:7" s="53" customFormat="1" ht="15" customHeight="1">
      <c r="A28" s="75" t="s">
        <v>111</v>
      </c>
      <c r="B28" s="76" t="s">
        <v>148</v>
      </c>
      <c r="C28" s="119">
        <v>13.5</v>
      </c>
      <c r="D28" s="404">
        <v>26158</v>
      </c>
      <c r="E28" s="405"/>
      <c r="F28" s="404">
        <f t="shared" si="1"/>
        <v>30866.44</v>
      </c>
      <c r="G28" s="414"/>
    </row>
    <row r="29" spans="1:7" s="53" customFormat="1" ht="36.75" customHeight="1">
      <c r="A29" s="425" t="s">
        <v>618</v>
      </c>
      <c r="B29" s="426"/>
      <c r="C29" s="426"/>
      <c r="D29" s="426"/>
      <c r="E29" s="426"/>
      <c r="F29" s="426"/>
      <c r="G29" s="426"/>
    </row>
    <row r="30" spans="1:7" ht="15" customHeight="1">
      <c r="A30" s="326"/>
      <c r="B30" s="374"/>
      <c r="C30" s="374"/>
      <c r="D30" s="374"/>
      <c r="E30" s="374"/>
      <c r="F30" s="374"/>
      <c r="G30" s="374"/>
    </row>
    <row r="31" s="65" customFormat="1" ht="15" customHeight="1">
      <c r="C31" s="120"/>
    </row>
    <row r="32" s="65" customFormat="1" ht="15" customHeight="1">
      <c r="E32" s="121"/>
    </row>
    <row r="33" spans="1:7" s="53" customFormat="1" ht="15" customHeight="1">
      <c r="A33" s="65"/>
      <c r="G33" s="65"/>
    </row>
    <row r="34" s="65" customFormat="1" ht="15" customHeight="1"/>
    <row r="35" spans="1:7" ht="15" customHeight="1">
      <c r="A35" s="85"/>
      <c r="B35" s="85"/>
      <c r="C35" s="85"/>
      <c r="D35" s="85"/>
      <c r="E35" s="85"/>
      <c r="F35" s="85"/>
      <c r="G35" s="65"/>
    </row>
    <row r="36" spans="1:7" ht="15" customHeight="1">
      <c r="A36" s="85"/>
      <c r="B36" s="85"/>
      <c r="C36" s="85"/>
      <c r="D36" s="85"/>
      <c r="E36" s="85"/>
      <c r="F36" s="85"/>
      <c r="G36" s="65"/>
    </row>
    <row r="37" spans="1:7" ht="15" customHeight="1">
      <c r="A37" s="85"/>
      <c r="B37" s="85"/>
      <c r="C37" s="85"/>
      <c r="D37" s="85"/>
      <c r="E37" s="85"/>
      <c r="F37" s="85"/>
      <c r="G37" s="65"/>
    </row>
    <row r="38" spans="1:7" ht="15" customHeight="1">
      <c r="A38" s="85"/>
      <c r="B38" s="85"/>
      <c r="C38" s="85"/>
      <c r="D38" s="85"/>
      <c r="E38" s="85"/>
      <c r="F38" s="85"/>
      <c r="G38" s="65"/>
    </row>
    <row r="39" spans="1:7" ht="15" customHeight="1">
      <c r="A39" s="85"/>
      <c r="B39" s="85"/>
      <c r="C39" s="85"/>
      <c r="D39" s="85"/>
      <c r="E39" s="85"/>
      <c r="F39" s="85"/>
      <c r="G39" s="65"/>
    </row>
    <row r="40" spans="1:7" ht="15" customHeight="1">
      <c r="A40" s="85"/>
      <c r="B40" s="85"/>
      <c r="C40" s="85"/>
      <c r="D40" s="85"/>
      <c r="E40" s="85"/>
      <c r="F40" s="85"/>
      <c r="G40" s="65"/>
    </row>
    <row r="41" spans="1:7" ht="15" customHeight="1">
      <c r="A41" s="85"/>
      <c r="B41" s="85"/>
      <c r="C41" s="85"/>
      <c r="D41" s="85"/>
      <c r="E41" s="85"/>
      <c r="F41" s="85"/>
      <c r="G41" s="65"/>
    </row>
    <row r="42" spans="1:7" ht="15" customHeight="1">
      <c r="A42" s="85"/>
      <c r="B42" s="85"/>
      <c r="C42" s="85"/>
      <c r="D42" s="85"/>
      <c r="E42" s="85"/>
      <c r="F42" s="85"/>
      <c r="G42" s="65"/>
    </row>
    <row r="43" spans="1:7" ht="15" customHeight="1">
      <c r="A43" s="122"/>
      <c r="B43" s="85"/>
      <c r="C43" s="85"/>
      <c r="D43" s="85"/>
      <c r="E43" s="85"/>
      <c r="F43" s="85"/>
      <c r="G43" s="65"/>
    </row>
    <row r="44" spans="1:7" ht="15" customHeight="1">
      <c r="A44" s="85"/>
      <c r="B44" s="85"/>
      <c r="C44" s="85"/>
      <c r="D44" s="85"/>
      <c r="E44" s="85"/>
      <c r="F44" s="85"/>
      <c r="G44" s="85"/>
    </row>
    <row r="45" spans="1:7" ht="15" customHeight="1">
      <c r="A45" s="85"/>
      <c r="B45" s="85"/>
      <c r="C45" s="85"/>
      <c r="D45" s="85"/>
      <c r="E45" s="85"/>
      <c r="F45" s="85"/>
      <c r="G45" s="85"/>
    </row>
    <row r="46" spans="1:7" ht="15" customHeight="1">
      <c r="A46" s="85"/>
      <c r="B46" s="85"/>
      <c r="C46" s="85"/>
      <c r="D46" s="85"/>
      <c r="E46" s="85"/>
      <c r="F46" s="85"/>
      <c r="G46" s="85"/>
    </row>
    <row r="47" spans="1:7" ht="15" customHeight="1">
      <c r="A47" s="85"/>
      <c r="B47" s="85"/>
      <c r="C47" s="85"/>
      <c r="D47" s="85"/>
      <c r="E47" s="85"/>
      <c r="F47" s="85"/>
      <c r="G47" s="85"/>
    </row>
    <row r="48" spans="1:7" ht="15" customHeight="1">
      <c r="A48" s="85"/>
      <c r="B48" s="85"/>
      <c r="C48" s="85"/>
      <c r="D48" s="85"/>
      <c r="E48" s="85"/>
      <c r="F48" s="85"/>
      <c r="G48" s="85"/>
    </row>
    <row r="49" spans="1:7" ht="15" customHeight="1">
      <c r="A49" s="85"/>
      <c r="B49" s="85"/>
      <c r="C49" s="85"/>
      <c r="D49" s="85"/>
      <c r="E49" s="85"/>
      <c r="F49" s="85"/>
      <c r="G49" s="85"/>
    </row>
    <row r="50" spans="1:7" ht="15" customHeight="1">
      <c r="A50" s="85"/>
      <c r="B50" s="85"/>
      <c r="C50" s="85"/>
      <c r="D50" s="85"/>
      <c r="E50" s="85"/>
      <c r="F50" s="85"/>
      <c r="G50" s="85"/>
    </row>
    <row r="51" spans="1:7" ht="15" customHeight="1">
      <c r="A51" s="85"/>
      <c r="B51" s="85"/>
      <c r="C51" s="85"/>
      <c r="D51" s="85"/>
      <c r="E51" s="85"/>
      <c r="F51" s="85"/>
      <c r="G51" s="65"/>
    </row>
    <row r="52" spans="1:7" ht="15" customHeight="1">
      <c r="A52" s="85"/>
      <c r="B52" s="85"/>
      <c r="C52" s="85"/>
      <c r="D52" s="85"/>
      <c r="E52" s="85"/>
      <c r="F52" s="85"/>
      <c r="G52" s="85"/>
    </row>
    <row r="53" spans="1:7" ht="15" customHeight="1">
      <c r="A53" s="85"/>
      <c r="B53" s="85"/>
      <c r="C53" s="85"/>
      <c r="D53" s="85"/>
      <c r="E53" s="85"/>
      <c r="F53" s="85"/>
      <c r="G53" s="85"/>
    </row>
    <row r="54" spans="1:7" ht="15" customHeight="1">
      <c r="A54" s="85"/>
      <c r="B54" s="85"/>
      <c r="C54" s="85"/>
      <c r="D54" s="85"/>
      <c r="E54" s="85"/>
      <c r="F54" s="85"/>
      <c r="G54" s="85"/>
    </row>
    <row r="55" spans="1:7" ht="15" customHeight="1">
      <c r="A55" s="85"/>
      <c r="B55" s="85"/>
      <c r="C55" s="85"/>
      <c r="D55" s="85"/>
      <c r="E55" s="85"/>
      <c r="F55" s="85"/>
      <c r="G55" s="85"/>
    </row>
    <row r="56" spans="1:7" ht="15" customHeight="1">
      <c r="A56" s="85"/>
      <c r="B56" s="85"/>
      <c r="C56" s="85"/>
      <c r="D56" s="85"/>
      <c r="E56" s="85"/>
      <c r="F56" s="85"/>
      <c r="G56" s="85"/>
    </row>
    <row r="57" spans="1:7" ht="15" customHeight="1">
      <c r="A57" s="85"/>
      <c r="B57" s="85"/>
      <c r="C57" s="85"/>
      <c r="D57" s="85"/>
      <c r="E57" s="85"/>
      <c r="F57" s="85"/>
      <c r="G57" s="85"/>
    </row>
    <row r="58" spans="1:7" ht="15" customHeight="1">
      <c r="A58" s="85"/>
      <c r="B58" s="85"/>
      <c r="C58" s="85"/>
      <c r="D58" s="85"/>
      <c r="E58" s="85"/>
      <c r="F58" s="85"/>
      <c r="G58" s="85"/>
    </row>
    <row r="59" spans="1:7" ht="15" customHeight="1">
      <c r="A59" s="85"/>
      <c r="B59" s="85"/>
      <c r="C59" s="85"/>
      <c r="D59" s="85"/>
      <c r="E59" s="85"/>
      <c r="F59" s="85"/>
      <c r="G59" s="85"/>
    </row>
    <row r="60" spans="1:7" ht="15" customHeight="1">
      <c r="A60" s="85"/>
      <c r="B60" s="85"/>
      <c r="C60" s="85"/>
      <c r="D60" s="85"/>
      <c r="E60" s="85"/>
      <c r="F60" s="85"/>
      <c r="G60" s="85"/>
    </row>
    <row r="61" spans="1:7" ht="15" customHeight="1">
      <c r="A61" s="85"/>
      <c r="B61" s="85"/>
      <c r="C61" s="85"/>
      <c r="D61" s="85"/>
      <c r="E61" s="85"/>
      <c r="F61" s="85"/>
      <c r="G61" s="85"/>
    </row>
    <row r="62" spans="1:7" ht="15" customHeight="1">
      <c r="A62" s="85"/>
      <c r="B62" s="85"/>
      <c r="C62" s="85"/>
      <c r="D62" s="85"/>
      <c r="E62" s="85"/>
      <c r="F62" s="85"/>
      <c r="G62" s="85"/>
    </row>
    <row r="63" spans="1:7" ht="15" customHeight="1">
      <c r="A63" s="85"/>
      <c r="B63" s="85"/>
      <c r="C63" s="85"/>
      <c r="D63" s="85"/>
      <c r="E63" s="85"/>
      <c r="F63" s="85"/>
      <c r="G63" s="85"/>
    </row>
    <row r="64" spans="1:7" ht="15" customHeight="1">
      <c r="A64" s="85"/>
      <c r="B64" s="85"/>
      <c r="C64" s="85"/>
      <c r="D64" s="85"/>
      <c r="E64" s="85"/>
      <c r="F64" s="85"/>
      <c r="G64" s="85"/>
    </row>
    <row r="65" spans="1:7" ht="15" customHeight="1">
      <c r="A65" s="85"/>
      <c r="B65" s="85"/>
      <c r="C65" s="85"/>
      <c r="D65" s="85"/>
      <c r="E65" s="85"/>
      <c r="F65" s="85"/>
      <c r="G65" s="85"/>
    </row>
    <row r="66" spans="1:7" ht="15" customHeight="1">
      <c r="A66" s="85"/>
      <c r="B66" s="85"/>
      <c r="C66" s="85"/>
      <c r="D66" s="85"/>
      <c r="E66" s="85"/>
      <c r="F66" s="85"/>
      <c r="G66" s="85"/>
    </row>
    <row r="67" spans="1:7" ht="15" customHeight="1">
      <c r="A67" s="85"/>
      <c r="B67" s="85"/>
      <c r="C67" s="85"/>
      <c r="D67" s="85"/>
      <c r="E67" s="85"/>
      <c r="F67" s="85"/>
      <c r="G67" s="85"/>
    </row>
    <row r="68" spans="1:7" ht="15" customHeight="1">
      <c r="A68" s="85"/>
      <c r="B68" s="85"/>
      <c r="C68" s="85"/>
      <c r="D68" s="85"/>
      <c r="E68" s="85"/>
      <c r="F68" s="85"/>
      <c r="G68" s="85"/>
    </row>
    <row r="69" spans="1:7" ht="15" customHeight="1">
      <c r="A69" s="85"/>
      <c r="B69" s="85"/>
      <c r="C69" s="85"/>
      <c r="D69" s="85"/>
      <c r="E69" s="85"/>
      <c r="F69" s="85"/>
      <c r="G69" s="85"/>
    </row>
    <row r="70" spans="1:7" ht="15" customHeight="1">
      <c r="A70" s="85"/>
      <c r="B70" s="85"/>
      <c r="C70" s="85"/>
      <c r="D70" s="85"/>
      <c r="E70" s="85"/>
      <c r="F70" s="85"/>
      <c r="G70" s="85"/>
    </row>
    <row r="71" spans="1:7" ht="15" customHeight="1">
      <c r="A71" s="85"/>
      <c r="B71" s="85"/>
      <c r="C71" s="85"/>
      <c r="D71" s="85"/>
      <c r="E71" s="85"/>
      <c r="F71" s="85"/>
      <c r="G71" s="85"/>
    </row>
    <row r="72" spans="1:7" ht="15" customHeight="1">
      <c r="A72" s="85"/>
      <c r="B72" s="85"/>
      <c r="C72" s="85"/>
      <c r="D72" s="85"/>
      <c r="E72" s="85"/>
      <c r="F72" s="85"/>
      <c r="G72" s="85"/>
    </row>
    <row r="73" spans="1:7" ht="15" customHeight="1">
      <c r="A73" s="85"/>
      <c r="B73" s="85"/>
      <c r="C73" s="85"/>
      <c r="D73" s="85"/>
      <c r="E73" s="85"/>
      <c r="F73" s="85"/>
      <c r="G73" s="85"/>
    </row>
    <row r="74" spans="1:7" ht="15" customHeight="1">
      <c r="A74" s="85"/>
      <c r="B74" s="85"/>
      <c r="C74" s="85"/>
      <c r="D74" s="85"/>
      <c r="E74" s="85"/>
      <c r="F74" s="85"/>
      <c r="G74" s="85"/>
    </row>
    <row r="75" spans="1:7" ht="15" customHeight="1">
      <c r="A75" s="85"/>
      <c r="B75" s="85"/>
      <c r="C75" s="85"/>
      <c r="D75" s="85"/>
      <c r="E75" s="85"/>
      <c r="F75" s="85"/>
      <c r="G75" s="85"/>
    </row>
    <row r="76" spans="1:7" ht="15" customHeight="1">
      <c r="A76" s="85"/>
      <c r="B76" s="85"/>
      <c r="C76" s="85"/>
      <c r="D76" s="85"/>
      <c r="E76" s="85"/>
      <c r="F76" s="85"/>
      <c r="G76" s="85"/>
    </row>
    <row r="77" spans="1:7" ht="15" customHeight="1">
      <c r="A77" s="85"/>
      <c r="B77" s="85"/>
      <c r="C77" s="85"/>
      <c r="D77" s="85"/>
      <c r="E77" s="85"/>
      <c r="F77" s="85"/>
      <c r="G77" s="85"/>
    </row>
    <row r="78" spans="1:7" ht="15" customHeight="1">
      <c r="A78" s="85"/>
      <c r="B78" s="85"/>
      <c r="C78" s="85"/>
      <c r="D78" s="85"/>
      <c r="E78" s="85"/>
      <c r="F78" s="85"/>
      <c r="G78" s="85"/>
    </row>
    <row r="79" spans="1:7" ht="15" customHeight="1">
      <c r="A79" s="85"/>
      <c r="B79" s="85"/>
      <c r="C79" s="85"/>
      <c r="D79" s="85"/>
      <c r="E79" s="85"/>
      <c r="F79" s="85"/>
      <c r="G79" s="85"/>
    </row>
    <row r="80" spans="1:7" ht="15" customHeight="1">
      <c r="A80" s="85"/>
      <c r="B80" s="85"/>
      <c r="C80" s="85"/>
      <c r="D80" s="85"/>
      <c r="E80" s="85"/>
      <c r="F80" s="85"/>
      <c r="G80" s="85"/>
    </row>
    <row r="81" spans="1:7" ht="15" customHeight="1">
      <c r="A81" s="85"/>
      <c r="B81" s="85"/>
      <c r="C81" s="85"/>
      <c r="D81" s="85"/>
      <c r="E81" s="85"/>
      <c r="F81" s="85"/>
      <c r="G81" s="85"/>
    </row>
    <row r="82" spans="1:7" ht="15" customHeight="1">
      <c r="A82" s="85"/>
      <c r="B82" s="85"/>
      <c r="C82" s="85"/>
      <c r="D82" s="85"/>
      <c r="E82" s="85"/>
      <c r="F82" s="85"/>
      <c r="G82" s="85"/>
    </row>
    <row r="83" spans="1:7" ht="15" customHeight="1">
      <c r="A83" s="85"/>
      <c r="B83" s="85"/>
      <c r="C83" s="85"/>
      <c r="D83" s="85"/>
      <c r="E83" s="85"/>
      <c r="F83" s="85"/>
      <c r="G83" s="85"/>
    </row>
    <row r="84" spans="1:7" ht="15" customHeight="1">
      <c r="A84" s="85"/>
      <c r="B84" s="85"/>
      <c r="C84" s="85"/>
      <c r="D84" s="85"/>
      <c r="E84" s="85"/>
      <c r="F84" s="85"/>
      <c r="G84" s="85"/>
    </row>
    <row r="85" spans="1:7" ht="15" customHeight="1">
      <c r="A85" s="85"/>
      <c r="B85" s="85"/>
      <c r="C85" s="85"/>
      <c r="D85" s="85"/>
      <c r="E85" s="85"/>
      <c r="F85" s="85"/>
      <c r="G85" s="85"/>
    </row>
    <row r="86" spans="1:7" ht="15" customHeight="1">
      <c r="A86" s="85"/>
      <c r="B86" s="85"/>
      <c r="C86" s="85"/>
      <c r="D86" s="85"/>
      <c r="E86" s="85"/>
      <c r="F86" s="85"/>
      <c r="G86" s="85"/>
    </row>
    <row r="87" spans="1:7" ht="15" customHeight="1">
      <c r="A87" s="85"/>
      <c r="B87" s="85"/>
      <c r="C87" s="85"/>
      <c r="D87" s="85"/>
      <c r="E87" s="85"/>
      <c r="F87" s="85"/>
      <c r="G87" s="85"/>
    </row>
    <row r="88" spans="1:7" ht="15" customHeight="1">
      <c r="A88" s="85"/>
      <c r="B88" s="85"/>
      <c r="C88" s="85"/>
      <c r="D88" s="85"/>
      <c r="E88" s="85"/>
      <c r="F88" s="85"/>
      <c r="G88" s="85"/>
    </row>
    <row r="89" spans="1:7" ht="15" customHeight="1">
      <c r="A89" s="85"/>
      <c r="B89" s="85"/>
      <c r="C89" s="85"/>
      <c r="D89" s="85"/>
      <c r="E89" s="85"/>
      <c r="F89" s="85"/>
      <c r="G89" s="85"/>
    </row>
    <row r="90" spans="1:7" ht="15" customHeight="1">
      <c r="A90" s="85"/>
      <c r="B90" s="85"/>
      <c r="C90" s="85"/>
      <c r="D90" s="85"/>
      <c r="E90" s="85"/>
      <c r="F90" s="85"/>
      <c r="G90" s="85"/>
    </row>
    <row r="91" spans="1:7" ht="15" customHeight="1">
      <c r="A91" s="85"/>
      <c r="B91" s="85"/>
      <c r="C91" s="85"/>
      <c r="D91" s="85"/>
      <c r="E91" s="85"/>
      <c r="F91" s="85"/>
      <c r="G91" s="85"/>
    </row>
    <row r="92" spans="1:7" ht="15" customHeight="1">
      <c r="A92" s="85"/>
      <c r="B92" s="85"/>
      <c r="C92" s="85"/>
      <c r="D92" s="85"/>
      <c r="E92" s="85"/>
      <c r="F92" s="85"/>
      <c r="G92" s="85"/>
    </row>
    <row r="93" spans="1:7" ht="15" customHeight="1">
      <c r="A93" s="85"/>
      <c r="B93" s="85"/>
      <c r="C93" s="85"/>
      <c r="D93" s="85"/>
      <c r="E93" s="85"/>
      <c r="F93" s="85"/>
      <c r="G93" s="85"/>
    </row>
    <row r="94" spans="1:7" ht="15" customHeight="1">
      <c r="A94" s="85"/>
      <c r="B94" s="85"/>
      <c r="C94" s="85"/>
      <c r="D94" s="85"/>
      <c r="E94" s="85"/>
      <c r="F94" s="85"/>
      <c r="G94" s="85"/>
    </row>
    <row r="95" spans="1:7" ht="15" customHeight="1">
      <c r="A95" s="85"/>
      <c r="B95" s="85"/>
      <c r="C95" s="85"/>
      <c r="D95" s="85"/>
      <c r="E95" s="85"/>
      <c r="F95" s="85"/>
      <c r="G95" s="85"/>
    </row>
    <row r="96" spans="1:7" ht="15" customHeight="1">
      <c r="A96" s="85"/>
      <c r="B96" s="85"/>
      <c r="C96" s="85"/>
      <c r="D96" s="85"/>
      <c r="E96" s="85"/>
      <c r="F96" s="85"/>
      <c r="G96" s="85"/>
    </row>
    <row r="97" spans="1:7" ht="15" customHeight="1">
      <c r="A97" s="85"/>
      <c r="B97" s="85"/>
      <c r="C97" s="85"/>
      <c r="D97" s="85"/>
      <c r="E97" s="85"/>
      <c r="F97" s="85"/>
      <c r="G97" s="85"/>
    </row>
    <row r="98" spans="1:7" ht="15" customHeight="1">
      <c r="A98" s="85"/>
      <c r="B98" s="85"/>
      <c r="C98" s="85"/>
      <c r="D98" s="85"/>
      <c r="E98" s="85"/>
      <c r="F98" s="85"/>
      <c r="G98" s="85"/>
    </row>
    <row r="99" spans="1:7" ht="15" customHeight="1">
      <c r="A99" s="85"/>
      <c r="B99" s="85"/>
      <c r="C99" s="85"/>
      <c r="D99" s="85"/>
      <c r="E99" s="85"/>
      <c r="F99" s="85"/>
      <c r="G99" s="85"/>
    </row>
    <row r="100" spans="1:7" ht="15" customHeight="1">
      <c r="A100" s="85"/>
      <c r="B100" s="85"/>
      <c r="C100" s="85"/>
      <c r="D100" s="85"/>
      <c r="E100" s="85"/>
      <c r="F100" s="85"/>
      <c r="G100" s="85"/>
    </row>
    <row r="101" spans="1:7" ht="15" customHeight="1">
      <c r="A101" s="85"/>
      <c r="B101" s="85"/>
      <c r="C101" s="85"/>
      <c r="D101" s="85"/>
      <c r="E101" s="85"/>
      <c r="F101" s="85"/>
      <c r="G101" s="85"/>
    </row>
    <row r="102" spans="1:7" ht="15" customHeight="1">
      <c r="A102" s="85"/>
      <c r="B102" s="85"/>
      <c r="C102" s="85"/>
      <c r="D102" s="85"/>
      <c r="E102" s="85"/>
      <c r="F102" s="85"/>
      <c r="G102" s="85"/>
    </row>
    <row r="103" spans="1:7" ht="15" customHeight="1">
      <c r="A103" s="85"/>
      <c r="B103" s="85"/>
      <c r="C103" s="85"/>
      <c r="D103" s="85"/>
      <c r="E103" s="85"/>
      <c r="F103" s="85"/>
      <c r="G103" s="85"/>
    </row>
    <row r="104" spans="1:7" ht="15" customHeight="1">
      <c r="A104" s="85"/>
      <c r="B104" s="85"/>
      <c r="C104" s="85"/>
      <c r="D104" s="85"/>
      <c r="E104" s="85"/>
      <c r="F104" s="85"/>
      <c r="G104" s="85"/>
    </row>
    <row r="105" spans="1:7" ht="15" customHeight="1">
      <c r="A105" s="85"/>
      <c r="B105" s="85"/>
      <c r="C105" s="85"/>
      <c r="D105" s="85"/>
      <c r="E105" s="85"/>
      <c r="F105" s="85"/>
      <c r="G105" s="85"/>
    </row>
    <row r="106" spans="1:7" ht="15" customHeight="1">
      <c r="A106" s="85"/>
      <c r="B106" s="85"/>
      <c r="C106" s="85"/>
      <c r="D106" s="85"/>
      <c r="E106" s="85"/>
      <c r="F106" s="85"/>
      <c r="G106" s="85"/>
    </row>
  </sheetData>
  <sheetProtection password="CB1A" sheet="1"/>
  <mergeCells count="39">
    <mergeCell ref="A30:G30"/>
    <mergeCell ref="D24:E24"/>
    <mergeCell ref="F24:G24"/>
    <mergeCell ref="D19:E19"/>
    <mergeCell ref="A21:A22"/>
    <mergeCell ref="B21:B22"/>
    <mergeCell ref="A29:G29"/>
    <mergeCell ref="F28:G28"/>
    <mergeCell ref="D25:E25"/>
    <mergeCell ref="D27:E27"/>
    <mergeCell ref="D7:E7"/>
    <mergeCell ref="D6:E6"/>
    <mergeCell ref="F25:G25"/>
    <mergeCell ref="D9:E9"/>
    <mergeCell ref="D10:E10"/>
    <mergeCell ref="D11:E11"/>
    <mergeCell ref="D16:E16"/>
    <mergeCell ref="F22:G22"/>
    <mergeCell ref="D12:E12"/>
    <mergeCell ref="D28:E28"/>
    <mergeCell ref="F27:G27"/>
    <mergeCell ref="D15:E15"/>
    <mergeCell ref="D14:E14"/>
    <mergeCell ref="F26:G26"/>
    <mergeCell ref="D21:E21"/>
    <mergeCell ref="D22:E22"/>
    <mergeCell ref="D23:E23"/>
    <mergeCell ref="F23:G23"/>
    <mergeCell ref="F21:G21"/>
    <mergeCell ref="D26:E26"/>
    <mergeCell ref="D8:E8"/>
    <mergeCell ref="E4:G4"/>
    <mergeCell ref="A20:G20"/>
    <mergeCell ref="B6:B7"/>
    <mergeCell ref="A5:G5"/>
    <mergeCell ref="A6:A7"/>
    <mergeCell ref="D18:E18"/>
    <mergeCell ref="D17:E17"/>
    <mergeCell ref="D13:E13"/>
  </mergeCells>
  <printOptions horizontalCentered="1"/>
  <pageMargins left="0.3937007874015748" right="0.3937007874015748" top="0" bottom="0.1968503937007874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2010-06-02T06:56:55Z</cp:lastPrinted>
  <dcterms:created xsi:type="dcterms:W3CDTF">1996-10-08T23:32:33Z</dcterms:created>
  <dcterms:modified xsi:type="dcterms:W3CDTF">2010-06-16T05:53:13Z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